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12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7488" firstSheet="13" activeTab="13"/>
  </bookViews>
  <sheets>
    <sheet name="общее кол-во уч-ся" sheetId="4" r:id="rId1"/>
    <sheet name="кол-во уч-ся по ступеням обучен" sheetId="5" r:id="rId2"/>
    <sheet name="доля обуч. на дому" sheetId="6" r:id="rId3"/>
    <sheet name="доля выбывших уч-ся" sheetId="7" r:id="rId4"/>
    <sheet name="доля прибыв. и выбыв. учителей" sheetId="8" r:id="rId5"/>
    <sheet name="соотнош. учеников и учителей" sheetId="9" r:id="rId6"/>
    <sheet name="сменность занятий" sheetId="10" r:id="rId7"/>
    <sheet name="занятость в кружках" sheetId="11" r:id="rId8"/>
    <sheet name="перенесенные заболевания" sheetId="12" r:id="rId9"/>
    <sheet name="кол-во травм" sheetId="13" r:id="rId10"/>
    <sheet name="освобожд. от физкульт." sheetId="14" r:id="rId11"/>
    <sheet name="Таблицы" sheetId="1" r:id="rId12"/>
    <sheet name="занятость во внешк. организ." sheetId="15" r:id="rId13"/>
    <sheet name="Таблицы, внешк. орг." sheetId="2" r:id="rId14"/>
    <sheet name="Таблицы 1" sheetId="3" r:id="rId15"/>
  </sheets>
  <calcPr calcId="162913"/>
</workbook>
</file>

<file path=xl/calcChain.xml><?xml version="1.0" encoding="utf-8"?>
<calcChain xmlns="http://schemas.openxmlformats.org/spreadsheetml/2006/main">
  <c r="C20" i="2" l="1"/>
  <c r="C19" i="2"/>
  <c r="C18" i="2"/>
  <c r="C17" i="2"/>
  <c r="C6" i="2"/>
  <c r="C5" i="2"/>
  <c r="C4" i="2"/>
  <c r="C3" i="2"/>
  <c r="D72" i="1"/>
  <c r="D71" i="1"/>
  <c r="D70" i="1"/>
  <c r="D58" i="1"/>
  <c r="D57" i="1"/>
  <c r="D56" i="1"/>
  <c r="D55" i="1"/>
  <c r="D51" i="1"/>
  <c r="D50" i="1"/>
  <c r="D49" i="1"/>
  <c r="D48" i="1"/>
  <c r="B8" i="1" l="1"/>
  <c r="B7" i="1"/>
  <c r="B6" i="1"/>
  <c r="B5" i="1"/>
  <c r="D73" i="1" l="1"/>
  <c r="C21" i="2" l="1"/>
  <c r="B28" i="2" s="1"/>
  <c r="C7" i="2" l="1"/>
  <c r="B11" i="2" l="1"/>
  <c r="F96" i="1"/>
  <c r="F95" i="1"/>
  <c r="E23" i="1"/>
  <c r="C78" i="1"/>
  <c r="F15" i="1"/>
  <c r="B14" i="2"/>
  <c r="F23" i="1"/>
  <c r="D23" i="1"/>
  <c r="B23" i="1"/>
  <c r="D59" i="1"/>
  <c r="D52" i="1"/>
  <c r="C45" i="1"/>
  <c r="B45" i="1"/>
  <c r="F16" i="1"/>
  <c r="K28" i="2"/>
  <c r="J28" i="2"/>
  <c r="I28" i="2"/>
  <c r="H28" i="2"/>
  <c r="G28" i="2"/>
  <c r="F28" i="2"/>
  <c r="E28" i="2"/>
  <c r="D28" i="2"/>
  <c r="C28" i="2"/>
  <c r="G14" i="2"/>
  <c r="F14" i="2"/>
  <c r="E14" i="2"/>
  <c r="D14" i="2"/>
  <c r="C14" i="2"/>
  <c r="C112" i="1"/>
  <c r="B112" i="1"/>
  <c r="E96" i="1"/>
  <c r="E95" i="1"/>
  <c r="C23" i="1"/>
  <c r="C77" i="1"/>
  <c r="B27" i="2"/>
  <c r="B25" i="2"/>
  <c r="B12" i="2"/>
  <c r="B10" i="2"/>
  <c r="K27" i="2"/>
  <c r="J27" i="2"/>
  <c r="I27" i="2"/>
  <c r="H27" i="2"/>
  <c r="G27" i="2"/>
  <c r="F27" i="2"/>
  <c r="E27" i="2"/>
  <c r="D27" i="2"/>
  <c r="C27" i="2"/>
  <c r="G13" i="2"/>
  <c r="F13" i="2"/>
  <c r="E13" i="2"/>
  <c r="D13" i="2"/>
  <c r="C13" i="2"/>
  <c r="B13" i="2"/>
  <c r="C111" i="1"/>
  <c r="B111" i="1"/>
  <c r="B96" i="1"/>
  <c r="B95" i="1"/>
  <c r="C96" i="1"/>
  <c r="C95" i="1"/>
  <c r="D96" i="1"/>
  <c r="D95" i="1"/>
  <c r="C81" i="1"/>
  <c r="C44" i="1"/>
  <c r="B44" i="1"/>
  <c r="F12" i="1"/>
  <c r="B24" i="2"/>
  <c r="K26" i="2"/>
  <c r="J26" i="2"/>
  <c r="I26" i="2"/>
  <c r="H26" i="2"/>
  <c r="G26" i="2"/>
  <c r="F26" i="2"/>
  <c r="E26" i="2"/>
  <c r="D26" i="2"/>
  <c r="C26" i="2"/>
  <c r="K25" i="2"/>
  <c r="J25" i="2"/>
  <c r="I25" i="2"/>
  <c r="H25" i="2"/>
  <c r="G25" i="2"/>
  <c r="F25" i="2"/>
  <c r="E25" i="2"/>
  <c r="D25" i="2"/>
  <c r="C25" i="2"/>
  <c r="K24" i="2"/>
  <c r="J24" i="2"/>
  <c r="I24" i="2"/>
  <c r="H24" i="2"/>
  <c r="G24" i="2"/>
  <c r="F24" i="2"/>
  <c r="E24" i="2"/>
  <c r="D24" i="2"/>
  <c r="C24" i="2"/>
  <c r="B26" i="2"/>
  <c r="G12" i="2"/>
  <c r="F12" i="2"/>
  <c r="E12" i="2"/>
  <c r="D12" i="2"/>
  <c r="C12" i="2"/>
  <c r="G11" i="2"/>
  <c r="F11" i="2"/>
  <c r="E11" i="2"/>
  <c r="D11" i="2"/>
  <c r="C11" i="2"/>
  <c r="G10" i="2"/>
  <c r="F10" i="2"/>
  <c r="E10" i="2"/>
  <c r="D10" i="2"/>
  <c r="C10" i="2"/>
  <c r="C110" i="1"/>
  <c r="C109" i="1"/>
  <c r="C108" i="1"/>
  <c r="B110" i="1"/>
  <c r="B109" i="1"/>
  <c r="B108" i="1"/>
  <c r="C79" i="1"/>
  <c r="C43" i="1"/>
  <c r="C42" i="1"/>
  <c r="C41" i="1"/>
  <c r="B43" i="1"/>
  <c r="B42" i="1"/>
  <c r="B41" i="1"/>
  <c r="F14" i="1"/>
  <c r="F13" i="1"/>
  <c r="E16" i="1" l="1"/>
  <c r="C80" i="1"/>
  <c r="B16" i="1"/>
  <c r="B15" i="1"/>
  <c r="E15" i="1"/>
  <c r="B81" i="1"/>
  <c r="B12" i="1"/>
  <c r="E12" i="1"/>
  <c r="B77" i="1"/>
  <c r="B79" i="1"/>
  <c r="B78" i="1"/>
  <c r="B80" i="1"/>
  <c r="E13" i="1"/>
  <c r="E14" i="1"/>
  <c r="B13" i="1"/>
  <c r="B14" i="1"/>
</calcChain>
</file>

<file path=xl/sharedStrings.xml><?xml version="1.0" encoding="utf-8"?>
<sst xmlns="http://schemas.openxmlformats.org/spreadsheetml/2006/main" count="248" uniqueCount="113">
  <si>
    <t xml:space="preserve">учебный год </t>
  </si>
  <si>
    <t>численность учащихся</t>
  </si>
  <si>
    <t>доля учащихся</t>
  </si>
  <si>
    <t>количество выбывших учащихся          всего</t>
  </si>
  <si>
    <t xml:space="preserve">количество учащихся, выбывших в связи с переменой места жительства          </t>
  </si>
  <si>
    <t xml:space="preserve">количество учащихся, выбывших в ПТЛ        </t>
  </si>
  <si>
    <t xml:space="preserve">количество учащихся, исключенных  по неуспеваемости и за плохое поведение </t>
  </si>
  <si>
    <t xml:space="preserve">количество учащихся, переведенных в специальные учебно-воспитательные учреждения и колонии   </t>
  </si>
  <si>
    <t xml:space="preserve">количество учащихся поступивших на работу и не продолжающих обучение     </t>
  </si>
  <si>
    <t xml:space="preserve">количество учащихся, выбывших в колледжи      </t>
  </si>
  <si>
    <t xml:space="preserve">доля учащихся, выбывших в связи с переменой места жительства          </t>
  </si>
  <si>
    <t xml:space="preserve">доля  учащихся, исключенных  по неуспеваемости и за плохое поведение </t>
  </si>
  <si>
    <t xml:space="preserve">доля  учащихся, переведенных в специальные учебно-воспитательные учреждения и колонии   </t>
  </si>
  <si>
    <t xml:space="preserve">доля  учащихся, выбывших в ПТЛ        </t>
  </si>
  <si>
    <t xml:space="preserve">доля  учащихся, выбывших в колледжи      </t>
  </si>
  <si>
    <t xml:space="preserve">доля  учащихся поступивших на работу и не продолжающих обучение     </t>
  </si>
  <si>
    <t xml:space="preserve">количество учащихся не поступивших на работу и не продолжающих обучение     </t>
  </si>
  <si>
    <t xml:space="preserve">доля  учащихся не поступивших на работу и не продолжающих обучение     </t>
  </si>
  <si>
    <t>Таблица 3.3 Количество учащихся, обучающихся индивидуально на дому</t>
  </si>
  <si>
    <t>Таблица 3.4 Доля учащихся, обучающихся индивидуально на дому</t>
  </si>
  <si>
    <t>Таблица 3.1 Количество учащихся, выбывших из школы</t>
  </si>
  <si>
    <t>Таблица 3.2 Доля учащихся, выбывших из школы</t>
  </si>
  <si>
    <t>Таблица 3.5 Наполняемость классов по ступеням обучения</t>
  </si>
  <si>
    <t>1-4 классы</t>
  </si>
  <si>
    <t>5-9 классы</t>
  </si>
  <si>
    <t>10-11 классы</t>
  </si>
  <si>
    <t>Таблица 3.6 Количество прибывших и выбывших педагогов</t>
  </si>
  <si>
    <t xml:space="preserve">Количество прибывших педагогических работников </t>
  </si>
  <si>
    <t xml:space="preserve">Количество выбывших педагогических работников </t>
  </si>
  <si>
    <t>Таблица 3.7 Доля прибывших и выбывших педагогов</t>
  </si>
  <si>
    <t>Количество педагогов всего</t>
  </si>
  <si>
    <t xml:space="preserve">доля прибывших педагогических работников </t>
  </si>
  <si>
    <t xml:space="preserve">доля выбывших педагогических работников </t>
  </si>
  <si>
    <t xml:space="preserve"> Соотношение учащихся и педагогов 1-4 классов</t>
  </si>
  <si>
    <t xml:space="preserve"> Соотношение учащихся и педагогов 5-11 классов</t>
  </si>
  <si>
    <t>Таблица 3.8 Соотношение учащихся и педагогов 1-4 классов</t>
  </si>
  <si>
    <t>Таблица 3.9 Соотношение учащихся и педагогов 5-11 классов</t>
  </si>
  <si>
    <t xml:space="preserve">Таблица 3.10 Соотношение учащихся и педагогов </t>
  </si>
  <si>
    <t>Таблица 3.11 Количество учащихся занимающихся посменно</t>
  </si>
  <si>
    <t>количество учащихся 1 смены</t>
  </si>
  <si>
    <t>количество учащихся 2 смены</t>
  </si>
  <si>
    <t>количество учащихся всего</t>
  </si>
  <si>
    <t>Таблица 3.12 Доля учащихся занимающихся в первую и во вторую смены</t>
  </si>
  <si>
    <t>доля учащихся, обучающихся в  1 смену</t>
  </si>
  <si>
    <t>доля учащихся, обучающихся во  2 смену</t>
  </si>
  <si>
    <t>Учебный год</t>
  </si>
  <si>
    <t>кол-во учащихся занимающихся в художественной школе</t>
  </si>
  <si>
    <t>кол-во учащихся занимающихся в музыкальной школе</t>
  </si>
  <si>
    <t>кол-во учащихся занимающихся в Доме детского творчества</t>
  </si>
  <si>
    <t>кол-во учащихся занимающихся в танцевальных коллективах</t>
  </si>
  <si>
    <t>количество учащихся занимающихся в организациях дополнительного образованиявсего</t>
  </si>
  <si>
    <t>доля учащихся занимающихся в художественной школе</t>
  </si>
  <si>
    <t>доля учащихся занимающихся в музыкальной школе</t>
  </si>
  <si>
    <t>доля учащихся занимающихся в Доме детского творчества</t>
  </si>
  <si>
    <t>доля учащихся занимающихся в спортивных секциях</t>
  </si>
  <si>
    <t>доля учащихся занимающихся в танцевальных коллективах</t>
  </si>
  <si>
    <t>кол-во учащихся занимающихся в венно-спортивных секциях</t>
  </si>
  <si>
    <t>количество учащихся занимающихся в кружках и секциях</t>
  </si>
  <si>
    <t>кол-во учащихся занимающихся в кружке "Санпост"</t>
  </si>
  <si>
    <t>кол-во учащихся занимающихся в спортивных секциях</t>
  </si>
  <si>
    <t>кол-во учащихся занимающихся в кружках декоративно-прикладной направленности</t>
  </si>
  <si>
    <t>кол-во учащихся занимающихся в кружках хорового и вокального пения</t>
  </si>
  <si>
    <t>доля учащихся занимающихся в кружках и секциях</t>
  </si>
  <si>
    <t>доля учащихся занимающихся в кружке "Санпост"</t>
  </si>
  <si>
    <t>доля учащихся занимающихся в кружках декоративно-прикладной направленности</t>
  </si>
  <si>
    <t>доля учащихся занимающихся в кружке "Юный корреспондент"</t>
  </si>
  <si>
    <t>доля учащихся занимающихся в кружках хорового и вокального пения</t>
  </si>
  <si>
    <t>доля учащихся занимающихся в кружке "Золотое перо"</t>
  </si>
  <si>
    <t>доля учащихся занимающихся в кружках "ЮИД", "ЮПП"</t>
  </si>
  <si>
    <t>кол-во учащихся занимающихся в кружках "ЮИД", "ЮПП", "ДЮП"</t>
  </si>
  <si>
    <t>Кол-во травм</t>
  </si>
  <si>
    <t>Кол-во учащихся перенесших ОРЗ, ОРВИ</t>
  </si>
  <si>
    <t>Кол-во учащихся перенесших инфекционные заболевания</t>
  </si>
  <si>
    <t>Доля учащихся перенесших ОРЗ, ОРВИ</t>
  </si>
  <si>
    <t>Доля учащихся перенесших инфекционные заболевания</t>
  </si>
  <si>
    <t>количество учащихся определенных  в спецмед группы</t>
  </si>
  <si>
    <t>доля учащихся освобожденных от физкультуры</t>
  </si>
  <si>
    <t>доля учащихся определенных  в спецмед группы</t>
  </si>
  <si>
    <t>III. Эффективность управления и качество организации учебно-воспитательного процесса</t>
  </si>
  <si>
    <t>количество учащихся освобожден-ных от физкультуры</t>
  </si>
  <si>
    <t>Количество педагогов        1-4 классов</t>
  </si>
  <si>
    <t>Количество педагогов         5-11 классов</t>
  </si>
  <si>
    <t>Количество учащихся             5-11 классов</t>
  </si>
  <si>
    <t xml:space="preserve"> Соотношение учащихся и педагогов            5-11 классов</t>
  </si>
  <si>
    <t>Количество учащихся                1-4 классов</t>
  </si>
  <si>
    <t xml:space="preserve"> Соотношение учащихся и педагогов            1-4 классов</t>
  </si>
  <si>
    <t>II. Общая характеристика школы</t>
  </si>
  <si>
    <t>количество учащихся          1-4 классов</t>
  </si>
  <si>
    <t>количество учащихся           5-9 классов</t>
  </si>
  <si>
    <t>количество учащихся        10-11 классов</t>
  </si>
  <si>
    <t xml:space="preserve">Таблица 2.2 Количество учащихся по годам обучения, всего </t>
  </si>
  <si>
    <t>Таблица 2.3 Количество учащихся по ступеням обучения</t>
  </si>
  <si>
    <t xml:space="preserve">2018-2019 </t>
  </si>
  <si>
    <t>2018-2019</t>
  </si>
  <si>
    <t>2019-2020</t>
  </si>
  <si>
    <t xml:space="preserve">2019-2020 </t>
  </si>
  <si>
    <t>кол-во учащихся занимающихся в кружке "Квантор", робототехники</t>
  </si>
  <si>
    <t>2020-2021</t>
  </si>
  <si>
    <t>2021-2022</t>
  </si>
  <si>
    <t>кол-во учащихся занимающихся в кружке "Медиацентр", "Пресс-центр"</t>
  </si>
  <si>
    <t>кол-во учащихся занимающихся в кружке "Золотое перо", "ДЕБАТЫ", Мәнерлеп оқу,</t>
  </si>
  <si>
    <t>Таблица 3.13 Количество учащихся, занимающихся в организациях дополнительного образования</t>
  </si>
  <si>
    <t>Таблица 3.14 Доля учащихся, занимающихся в организациях дополнительного образования</t>
  </si>
  <si>
    <t>Таблица 3.15 Количество учащихся, занимающихся в школьных кружках и секциях</t>
  </si>
  <si>
    <t>Таблица 3.16 Доля учащихся, занимающихся в школьных кружках секциях</t>
  </si>
  <si>
    <t>доля учащихся занимающихся в организациях дополнительного образования всего</t>
  </si>
  <si>
    <t>Таблица 3.17 Количество учащихся, получивших травмы в учебно-воспитательном процессе</t>
  </si>
  <si>
    <t>Таблица 3.18 Количество учащихся, перенесших ОРЗ, ОРВИ, инфекционные заболевания</t>
  </si>
  <si>
    <t>Таблица 3.19 Доля учащихся, перенесших ОРЗ, ОРВИ, инфекционные заболевания</t>
  </si>
  <si>
    <t xml:space="preserve">Таблица 3.20 Количество учащихся, которым рекомендованы занятия физкультурой в спецмедгруппах </t>
  </si>
  <si>
    <t xml:space="preserve">Таблица 3.21 Доля учащихся, которым рекомендованы занятия физкультурой в спецмедгруппах </t>
  </si>
  <si>
    <t>2022-2023</t>
  </si>
  <si>
    <t>кол-во учащихся занимающихся в кружке  IT, робототехники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</si>
</sst>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0" xfId="0" applyFont="1" applyFill="1" applyBorder="1" applyAlignment="1">
      <alignment horizontal="left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0" xfId="0" applyFont="1" applyFill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Border="1" applyAlignment="1"/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4" fillId="0" borderId="0" xfId="0" applyFont="1" applyFill="1" applyBorder="1" applyAlignment="1">
      <alignment horizontal="left" wrapText="1"/>
    </xf>
    <xf numFmtId="0" fontId="0" fillId="0" borderId="0" xfId="0" applyAlignment="1"/>
    <xf numFmtId="0" fontId="4" fillId="0" borderId="2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2" borderId="0" xfId="0" applyFill="1" applyAlignment="1">
      <alignment wrapText="1"/>
    </xf>
    <xf numFmtId="0" fontId="4" fillId="0" borderId="4" xfId="0" applyFont="1" applyFill="1" applyBorder="1" applyAlignment="1">
      <alignment horizontal="left" wrapText="1"/>
    </xf>
    <xf numFmtId="0" fontId="0" fillId="0" borderId="0" xfId="0" applyBorder="1" applyAlignment="1"/>
    <xf numFmtId="0" fontId="0" fillId="0" borderId="2" xfId="0" applyBorder="1" applyAlignment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2.xml"/><Relationship Id="rId18" Type="http://schemas.openxmlformats.org/officeDocument/2006/relationships/sharedStrings" Target="sharedString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worksheet" Target="worksheets/sheet1.xml"/><Relationship Id="rId17" Type="http://schemas.openxmlformats.org/officeDocument/2006/relationships/styles" Target="styles.xml"/><Relationship Id="rId2" Type="http://schemas.openxmlformats.org/officeDocument/2006/relationships/chartsheet" Target="chartsheets/sheet2.xml"/><Relationship Id="rId16" Type="http://schemas.openxmlformats.org/officeDocument/2006/relationships/theme" Target="theme/theme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worksheet" Target="worksheets/sheet3.xml"/><Relationship Id="rId10" Type="http://schemas.openxmlformats.org/officeDocument/2006/relationships/chartsheet" Target="chartsheets/sheet10.xml"/><Relationship Id="rId19" Type="http://schemas.openxmlformats.org/officeDocument/2006/relationships/calcChain" Target="calcChain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9"/>
    </mc:Choice>
    <mc:Fallback>
      <c:style val="19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'Таблицы 1'!$A$3:$F$3</c:f>
              <c:strCache>
                <c:ptCount val="6"/>
                <c:pt idx="0">
                  <c:v>учебный год </c:v>
                </c:pt>
                <c:pt idx="1">
                  <c:v>2018-2019</c:v>
                </c:pt>
                <c:pt idx="2">
                  <c:v>2019-2020</c:v>
                </c:pt>
                <c:pt idx="3">
                  <c:v>2020-2021</c:v>
                </c:pt>
                <c:pt idx="4">
                  <c:v>2021-2022</c:v>
                </c:pt>
                <c:pt idx="5">
                  <c:v>2022-2023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'Таблицы 1'!$B$3:$F$3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'Таблицы 1'!$B$4:$F$4</c:f>
              <c:numCache>
                <c:formatCode>General</c:formatCode>
                <c:ptCount val="5"/>
                <c:pt idx="0">
                  <c:v>742</c:v>
                </c:pt>
                <c:pt idx="1">
                  <c:v>794</c:v>
                </c:pt>
                <c:pt idx="2">
                  <c:v>853</c:v>
                </c:pt>
                <c:pt idx="3">
                  <c:v>874</c:v>
                </c:pt>
                <c:pt idx="4">
                  <c:v>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D6-4E6D-89C0-A7A3B3E53A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one"/>
        <c:axId val="83295616"/>
        <c:axId val="83313792"/>
        <c:axId val="0"/>
      </c:bar3DChart>
      <c:catAx>
        <c:axId val="83295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3313792"/>
        <c:crosses val="autoZero"/>
        <c:auto val="1"/>
        <c:lblAlgn val="ctr"/>
        <c:lblOffset val="100"/>
        <c:noMultiLvlLbl val="0"/>
      </c:catAx>
      <c:valAx>
        <c:axId val="833137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8329561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6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view3D>
      <c:rotX val="0"/>
      <c:rotY val="0"/>
      <c:rAngAx val="0"/>
      <c:perspective val="8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'Таблицы 1'!$B$7</c:f>
              <c:strCache>
                <c:ptCount val="1"/>
                <c:pt idx="0">
                  <c:v>количество учащихся          1-4 классов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'Таблицы 1'!$A$8:$A$12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'Таблицы 1'!$B$8:$B$12</c:f>
              <c:numCache>
                <c:formatCode>General</c:formatCode>
                <c:ptCount val="5"/>
                <c:pt idx="0">
                  <c:v>443</c:v>
                </c:pt>
                <c:pt idx="1">
                  <c:v>457</c:v>
                </c:pt>
                <c:pt idx="2">
                  <c:v>434</c:v>
                </c:pt>
                <c:pt idx="3">
                  <c:v>416</c:v>
                </c:pt>
                <c:pt idx="4">
                  <c:v>411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22-4303-AF64-B431DDF64ED9}"/>
            </c:ext>
          </c:extLst>
        </c:ser>
        <c:ser>
          <c:idx val="1"/>
          <c:order val="1"/>
          <c:tx>
            <c:strRef>
              <c:f>'Таблицы 1'!$C$7</c:f>
              <c:strCache>
                <c:ptCount val="1"/>
                <c:pt idx="0">
                  <c:v>количество учащихся           5-9 классов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'Таблицы 1'!$A$8:$A$12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'Таблицы 1'!$C$8:$C$12</c:f>
              <c:numCache>
                <c:formatCode>General</c:formatCode>
                <c:ptCount val="5"/>
                <c:pt idx="0">
                  <c:v>255</c:v>
                </c:pt>
                <c:pt idx="1">
                  <c:v>289</c:v>
                </c:pt>
                <c:pt idx="2">
                  <c:v>369</c:v>
                </c:pt>
                <c:pt idx="3">
                  <c:v>410</c:v>
                </c:pt>
                <c:pt idx="4">
                  <c:v>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22-4303-AF64-B431DDF64ED9}"/>
            </c:ext>
          </c:extLst>
        </c:ser>
        <c:ser>
          <c:idx val="2"/>
          <c:order val="2"/>
          <c:tx>
            <c:strRef>
              <c:f>'Таблицы 1'!$D$7</c:f>
              <c:strCache>
                <c:ptCount val="1"/>
                <c:pt idx="0">
                  <c:v>количество учащихся        10-11 классов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'Таблицы 1'!$A$8:$A$12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'Таблицы 1'!$D$8:$D$12</c:f>
              <c:numCache>
                <c:formatCode>General</c:formatCode>
                <c:ptCount val="5"/>
                <c:pt idx="0">
                  <c:v>44</c:v>
                </c:pt>
                <c:pt idx="1">
                  <c:v>48</c:v>
                </c:pt>
                <c:pt idx="2">
                  <c:v>50</c:v>
                </c:pt>
                <c:pt idx="3">
                  <c:v>48</c:v>
                </c:pt>
                <c:pt idx="4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22-4303-AF64-B431DDF64ED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85294464"/>
        <c:axId val="85324928"/>
        <c:axId val="0"/>
      </c:bar3DChart>
      <c:catAx>
        <c:axId val="85294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324928"/>
        <c:crosses val="autoZero"/>
        <c:auto val="1"/>
        <c:lblAlgn val="ctr"/>
        <c:lblOffset val="100"/>
        <c:noMultiLvlLbl val="0"/>
      </c:catAx>
      <c:valAx>
        <c:axId val="85324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85294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Таблицы!$A$23</c:f>
              <c:strCache>
                <c:ptCount val="1"/>
                <c:pt idx="0">
                  <c:v>доля учащихся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1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Таблицы!$B$22:$F$22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Таблицы!$B$23:$F$23</c:f>
              <c:numCache>
                <c:formatCode>0.0</c:formatCode>
                <c:ptCount val="5"/>
                <c:pt idx="0">
                  <c:v>0.13477088948787061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31-4E2F-ACD0-1E4695E6ABD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one"/>
        <c:axId val="85247488"/>
        <c:axId val="85249024"/>
        <c:axId val="0"/>
      </c:bar3DChart>
      <c:catAx>
        <c:axId val="852474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1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85249024"/>
        <c:crosses val="autoZero"/>
        <c:auto val="1"/>
        <c:lblAlgn val="ctr"/>
        <c:lblOffset val="100"/>
        <c:noMultiLvlLbl val="0"/>
      </c:catAx>
      <c:valAx>
        <c:axId val="85249024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852474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standard"/>
        <c:varyColors val="0"/>
        <c:ser>
          <c:idx val="0"/>
          <c:order val="0"/>
          <c:tx>
            <c:strRef>
              <c:f>Таблицы!$A$12</c:f>
              <c:strCache>
                <c:ptCount val="1"/>
                <c:pt idx="0">
                  <c:v>2018-2019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Таблицы!$B$11:$H$11</c:f>
              <c:strCache>
                <c:ptCount val="7"/>
                <c:pt idx="0">
                  <c:v>доля учащихся, выбывших в связи с переменой места жительства          </c:v>
                </c:pt>
                <c:pt idx="1">
                  <c:v>доля  учащихся, исключенных  по неуспеваемости и за плохое поведение </c:v>
                </c:pt>
                <c:pt idx="2">
                  <c:v>доля  учащихся, переведенных в специальные учебно-воспитательные учреждения и колонии   </c:v>
                </c:pt>
                <c:pt idx="3">
                  <c:v>доля  учащихся, выбывших в ПТЛ        </c:v>
                </c:pt>
                <c:pt idx="4">
                  <c:v>доля  учащихся, выбывших в колледжи      </c:v>
                </c:pt>
                <c:pt idx="5">
                  <c:v>доля  учащихся поступивших на работу и не продолжающих обучение     </c:v>
                </c:pt>
                <c:pt idx="6">
                  <c:v>доля  учащихся не поступивших на работу и не продолжающих обучение     </c:v>
                </c:pt>
              </c:strCache>
            </c:strRef>
          </c:cat>
          <c:val>
            <c:numRef>
              <c:f>Таблицы!$B$12:$H$12</c:f>
              <c:numCache>
                <c:formatCode>0</c:formatCode>
                <c:ptCount val="7"/>
                <c:pt idx="0" formatCode="0.0">
                  <c:v>96.969696969696969</c:v>
                </c:pt>
                <c:pt idx="1">
                  <c:v>0</c:v>
                </c:pt>
                <c:pt idx="2">
                  <c:v>0</c:v>
                </c:pt>
                <c:pt idx="3" formatCode="0.0">
                  <c:v>0</c:v>
                </c:pt>
                <c:pt idx="4" formatCode="0.0">
                  <c:v>3.0303030303030303</c:v>
                </c:pt>
                <c:pt idx="5" formatCode="General">
                  <c:v>0</c:v>
                </c:pt>
                <c:pt idx="6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72-41C1-B4E4-E765A5A979F6}"/>
            </c:ext>
          </c:extLst>
        </c:ser>
        <c:ser>
          <c:idx val="1"/>
          <c:order val="1"/>
          <c:tx>
            <c:strRef>
              <c:f>Таблицы!$A$13</c:f>
              <c:strCache>
                <c:ptCount val="1"/>
                <c:pt idx="0">
                  <c:v>2019-2020</c:v>
                </c:pt>
              </c:strCache>
            </c:strRef>
          </c:tx>
          <c:invertIfNegative val="0"/>
          <c:dLbls>
            <c:dLbl>
              <c:idx val="4"/>
              <c:tx>
                <c:rich>
                  <a:bodyPr/>
                  <a:lstStyle/>
                  <a:p>
                    <a:r>
                      <a:rPr lang="en-US"/>
                      <a:t>41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72-41C1-B4E4-E765A5A979F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Таблицы!$B$11:$H$11</c:f>
              <c:strCache>
                <c:ptCount val="7"/>
                <c:pt idx="0">
                  <c:v>доля учащихся, выбывших в связи с переменой места жительства          </c:v>
                </c:pt>
                <c:pt idx="1">
                  <c:v>доля  учащихся, исключенных  по неуспеваемости и за плохое поведение </c:v>
                </c:pt>
                <c:pt idx="2">
                  <c:v>доля  учащихся, переведенных в специальные учебно-воспитательные учреждения и колонии   </c:v>
                </c:pt>
                <c:pt idx="3">
                  <c:v>доля  учащихся, выбывших в ПТЛ        </c:v>
                </c:pt>
                <c:pt idx="4">
                  <c:v>доля  учащихся, выбывших в колледжи      </c:v>
                </c:pt>
                <c:pt idx="5">
                  <c:v>доля  учащихся поступивших на работу и не продолжающих обучение     </c:v>
                </c:pt>
                <c:pt idx="6">
                  <c:v>доля  учащихся не поступивших на работу и не продолжающих обучение     </c:v>
                </c:pt>
              </c:strCache>
            </c:strRef>
          </c:cat>
          <c:val>
            <c:numRef>
              <c:f>Таблицы!$B$13:$H$13</c:f>
              <c:numCache>
                <c:formatCode>0</c:formatCode>
                <c:ptCount val="7"/>
                <c:pt idx="0" formatCode="0.0">
                  <c:v>100</c:v>
                </c:pt>
                <c:pt idx="1">
                  <c:v>0</c:v>
                </c:pt>
                <c:pt idx="2">
                  <c:v>0</c:v>
                </c:pt>
                <c:pt idx="3" formatCode="0.0">
                  <c:v>0</c:v>
                </c:pt>
                <c:pt idx="4" formatCode="0.0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72-41C1-B4E4-E765A5A979F6}"/>
            </c:ext>
          </c:extLst>
        </c:ser>
        <c:ser>
          <c:idx val="2"/>
          <c:order val="2"/>
          <c:tx>
            <c:strRef>
              <c:f>Таблицы!$A$14</c:f>
              <c:strCache>
                <c:ptCount val="1"/>
                <c:pt idx="0">
                  <c:v>2020-2021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Таблицы!$B$11:$H$11</c:f>
              <c:strCache>
                <c:ptCount val="7"/>
                <c:pt idx="0">
                  <c:v>доля учащихся, выбывших в связи с переменой места жительства          </c:v>
                </c:pt>
                <c:pt idx="1">
                  <c:v>доля  учащихся, исключенных  по неуспеваемости и за плохое поведение </c:v>
                </c:pt>
                <c:pt idx="2">
                  <c:v>доля  учащихся, переведенных в специальные учебно-воспитательные учреждения и колонии   </c:v>
                </c:pt>
                <c:pt idx="3">
                  <c:v>доля  учащихся, выбывших в ПТЛ        </c:v>
                </c:pt>
                <c:pt idx="4">
                  <c:v>доля  учащихся, выбывших в колледжи      </c:v>
                </c:pt>
                <c:pt idx="5">
                  <c:v>доля  учащихся поступивших на работу и не продолжающих обучение     </c:v>
                </c:pt>
                <c:pt idx="6">
                  <c:v>доля  учащихся не поступивших на работу и не продолжающих обучение     </c:v>
                </c:pt>
              </c:strCache>
            </c:strRef>
          </c:cat>
          <c:val>
            <c:numRef>
              <c:f>Таблицы!$B$14:$H$14</c:f>
              <c:numCache>
                <c:formatCode>0</c:formatCode>
                <c:ptCount val="7"/>
                <c:pt idx="0" formatCode="0.0">
                  <c:v>96.969696969696969</c:v>
                </c:pt>
                <c:pt idx="1">
                  <c:v>0</c:v>
                </c:pt>
                <c:pt idx="2">
                  <c:v>0</c:v>
                </c:pt>
                <c:pt idx="3" formatCode="0.0">
                  <c:v>0</c:v>
                </c:pt>
                <c:pt idx="4" formatCode="0.0">
                  <c:v>3.0303030303030303</c:v>
                </c:pt>
                <c:pt idx="5" formatCode="General">
                  <c:v>0</c:v>
                </c:pt>
                <c:pt idx="6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372-41C1-B4E4-E765A5A979F6}"/>
            </c:ext>
          </c:extLst>
        </c:ser>
        <c:ser>
          <c:idx val="3"/>
          <c:order val="3"/>
          <c:tx>
            <c:strRef>
              <c:f>Таблицы!$A$15</c:f>
              <c:strCache>
                <c:ptCount val="1"/>
                <c:pt idx="0">
                  <c:v>2021-2022</c:v>
                </c:pt>
              </c:strCache>
            </c:strRef>
          </c:tx>
          <c:invertIfNegative val="0"/>
          <c:dLbls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22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72-41C1-B4E4-E765A5A979F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Таблицы!$B$11:$H$11</c:f>
              <c:strCache>
                <c:ptCount val="7"/>
                <c:pt idx="0">
                  <c:v>доля учащихся, выбывших в связи с переменой места жительства          </c:v>
                </c:pt>
                <c:pt idx="1">
                  <c:v>доля  учащихся, исключенных  по неуспеваемости и за плохое поведение </c:v>
                </c:pt>
                <c:pt idx="2">
                  <c:v>доля  учащихся, переведенных в специальные учебно-воспитательные учреждения и колонии   </c:v>
                </c:pt>
                <c:pt idx="3">
                  <c:v>доля  учащихся, выбывших в ПТЛ        </c:v>
                </c:pt>
                <c:pt idx="4">
                  <c:v>доля  учащихся, выбывших в колледжи      </c:v>
                </c:pt>
                <c:pt idx="5">
                  <c:v>доля  учащихся поступивших на работу и не продолжающих обучение     </c:v>
                </c:pt>
                <c:pt idx="6">
                  <c:v>доля  учащихся не поступивших на работу и не продолжающих обучение     </c:v>
                </c:pt>
              </c:strCache>
            </c:strRef>
          </c:cat>
          <c:val>
            <c:numRef>
              <c:f>Таблицы!$B$15:$H$15</c:f>
              <c:numCache>
                <c:formatCode>0</c:formatCode>
                <c:ptCount val="7"/>
                <c:pt idx="0" formatCode="0.0">
                  <c:v>100</c:v>
                </c:pt>
                <c:pt idx="1">
                  <c:v>0</c:v>
                </c:pt>
                <c:pt idx="2">
                  <c:v>0</c:v>
                </c:pt>
                <c:pt idx="3" formatCode="0.0">
                  <c:v>0</c:v>
                </c:pt>
                <c:pt idx="4" formatCode="0.0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372-41C1-B4E4-E765A5A979F6}"/>
            </c:ext>
          </c:extLst>
        </c:ser>
        <c:ser>
          <c:idx val="4"/>
          <c:order val="4"/>
          <c:tx>
            <c:strRef>
              <c:f>Таблицы!$A$16</c:f>
              <c:strCache>
                <c:ptCount val="1"/>
                <c:pt idx="0">
                  <c:v>2022-2023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Таблицы!$B$11:$H$11</c:f>
              <c:strCache>
                <c:ptCount val="7"/>
                <c:pt idx="0">
                  <c:v>доля учащихся, выбывших в связи с переменой места жительства          </c:v>
                </c:pt>
                <c:pt idx="1">
                  <c:v>доля  учащихся, исключенных  по неуспеваемости и за плохое поведение </c:v>
                </c:pt>
                <c:pt idx="2">
                  <c:v>доля  учащихся, переведенных в специальные учебно-воспитательные учреждения и колонии   </c:v>
                </c:pt>
                <c:pt idx="3">
                  <c:v>доля  учащихся, выбывших в ПТЛ        </c:v>
                </c:pt>
                <c:pt idx="4">
                  <c:v>доля  учащихся, выбывших в колледжи      </c:v>
                </c:pt>
                <c:pt idx="5">
                  <c:v>доля  учащихся поступивших на работу и не продолжающих обучение     </c:v>
                </c:pt>
                <c:pt idx="6">
                  <c:v>доля  учащихся не поступивших на работу и не продолжающих обучение     </c:v>
                </c:pt>
              </c:strCache>
            </c:strRef>
          </c:cat>
          <c:val>
            <c:numRef>
              <c:f>Таблицы!$B$16:$H$16</c:f>
              <c:numCache>
                <c:formatCode>0</c:formatCode>
                <c:ptCount val="7"/>
                <c:pt idx="0" formatCode="0.0">
                  <c:v>100</c:v>
                </c:pt>
                <c:pt idx="1">
                  <c:v>0</c:v>
                </c:pt>
                <c:pt idx="2">
                  <c:v>0</c:v>
                </c:pt>
                <c:pt idx="3" formatCode="0.0">
                  <c:v>0</c:v>
                </c:pt>
                <c:pt idx="4" formatCode="0.0">
                  <c:v>0</c:v>
                </c:pt>
                <c:pt idx="5" formatCode="General">
                  <c:v>0</c:v>
                </c:pt>
                <c:pt idx="6" formatCode="General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372-41C1-B4E4-E765A5A979F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gapDepth val="95"/>
        <c:shape val="pyramid"/>
        <c:axId val="85491712"/>
        <c:axId val="85493248"/>
        <c:axId val="85373376"/>
      </c:bar3DChart>
      <c:catAx>
        <c:axId val="85491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ru-RU"/>
          </a:p>
        </c:txPr>
        <c:crossAx val="85493248"/>
        <c:crosses val="autoZero"/>
        <c:auto val="1"/>
        <c:lblAlgn val="ctr"/>
        <c:lblOffset val="100"/>
        <c:noMultiLvlLbl val="0"/>
      </c:catAx>
      <c:valAx>
        <c:axId val="85493248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85491712"/>
        <c:crossesAt val="1"/>
        <c:crossBetween val="between"/>
      </c:valAx>
      <c:serAx>
        <c:axId val="85373376"/>
        <c:scaling>
          <c:orientation val="minMax"/>
        </c:scaling>
        <c:delete val="0"/>
        <c:axPos val="b"/>
        <c:majorTickMark val="out"/>
        <c:minorTickMark val="none"/>
        <c:tickLblPos val="nextTo"/>
        <c:crossAx val="85493248"/>
        <c:crosses val="autoZero"/>
      </c:serAx>
    </c:plotArea>
    <c:legend>
      <c:legendPos val="t"/>
      <c:overlay val="0"/>
    </c:legend>
    <c:plotVisOnly val="1"/>
    <c:dispBlanksAs val="gap"/>
    <c:showDLblsOverMax val="0"/>
  </c:chart>
  <c:txPr>
    <a:bodyPr/>
    <a:lstStyle/>
    <a:p>
      <a:pPr>
        <a:defRPr sz="1400" b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Таблицы!$B$40</c:f>
              <c:strCache>
                <c:ptCount val="1"/>
                <c:pt idx="0">
                  <c:v>доля прибывших педагогических работников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Таблицы!$A$41:$A$45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Таблицы!$B$41:$B$45</c:f>
              <c:numCache>
                <c:formatCode>0.0</c:formatCode>
                <c:ptCount val="5"/>
                <c:pt idx="0">
                  <c:v>11.320754716981133</c:v>
                </c:pt>
                <c:pt idx="1">
                  <c:v>7.6923076923076925</c:v>
                </c:pt>
                <c:pt idx="2">
                  <c:v>1.9230769230769231</c:v>
                </c:pt>
                <c:pt idx="3">
                  <c:v>9.433962264150944</c:v>
                </c:pt>
                <c:pt idx="4">
                  <c:v>3.8461538461538463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39-47C6-8C51-72C48B91CD14}"/>
            </c:ext>
          </c:extLst>
        </c:ser>
        <c:ser>
          <c:idx val="1"/>
          <c:order val="1"/>
          <c:tx>
            <c:strRef>
              <c:f>Таблицы!$C$40</c:f>
              <c:strCache>
                <c:ptCount val="1"/>
                <c:pt idx="0">
                  <c:v>доля выбывших педагогических работников 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Таблицы!$A$41:$A$45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Таблицы!$C$41:$C$45</c:f>
              <c:numCache>
                <c:formatCode>0.0</c:formatCode>
                <c:ptCount val="5"/>
                <c:pt idx="0">
                  <c:v>9.433962264150944</c:v>
                </c:pt>
                <c:pt idx="1">
                  <c:v>7.6923076923076925</c:v>
                </c:pt>
                <c:pt idx="2">
                  <c:v>9.6153846153846168</c:v>
                </c:pt>
                <c:pt idx="3">
                  <c:v>1.8867924528301887</c:v>
                </c:pt>
                <c:pt idx="4">
                  <c:v>3.8461538461538463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39-47C6-8C51-72C48B91CD1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85410176"/>
        <c:axId val="85411712"/>
        <c:axId val="0"/>
      </c:bar3DChart>
      <c:catAx>
        <c:axId val="85410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411712"/>
        <c:crosses val="autoZero"/>
        <c:auto val="1"/>
        <c:lblAlgn val="ctr"/>
        <c:lblOffset val="100"/>
        <c:noMultiLvlLbl val="0"/>
      </c:catAx>
      <c:valAx>
        <c:axId val="8541171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8541017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  <c:spPr>
        <a:noFill/>
        <a:ln w="9525" cap="flat" cmpd="sng" algn="ctr">
          <a:solidFill>
            <a:schemeClr val="tx1">
              <a:tint val="75000"/>
              <a:shade val="95000"/>
              <a:satMod val="105000"/>
            </a:schemeClr>
          </a:solidFill>
          <a:prstDash val="solid"/>
          <a:round/>
        </a:ln>
        <a:effectLst/>
        <a:sp3d contourW="9525">
          <a:contourClr>
            <a:schemeClr val="tx1">
              <a:tint val="75000"/>
              <a:shade val="95000"/>
              <a:satMod val="105000"/>
            </a:schemeClr>
          </a:contourClr>
        </a:sp3d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Таблицы!$B$61</c:f>
              <c:strCache>
                <c:ptCount val="1"/>
                <c:pt idx="0">
                  <c:v> Соотношение учащихся и педагогов 1-4 классов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1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Таблицы!$A$62:$A$66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Таблицы!$B$62:$B$66</c:f>
              <c:numCache>
                <c:formatCode>0.0</c:formatCode>
                <c:ptCount val="5"/>
                <c:pt idx="0">
                  <c:v>22.9</c:v>
                </c:pt>
                <c:pt idx="1">
                  <c:v>19.899999999999999</c:v>
                </c:pt>
                <c:pt idx="2">
                  <c:v>22.3</c:v>
                </c:pt>
                <c:pt idx="3">
                  <c:v>27.7</c:v>
                </c:pt>
                <c:pt idx="4">
                  <c:v>25.1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25-4FA7-8983-C12AD7DB6D56}"/>
            </c:ext>
          </c:extLst>
        </c:ser>
        <c:ser>
          <c:idx val="1"/>
          <c:order val="1"/>
          <c:tx>
            <c:strRef>
              <c:f>Таблицы!$C$61</c:f>
              <c:strCache>
                <c:ptCount val="1"/>
                <c:pt idx="0">
                  <c:v> Соотношение учащихся и педагогов 5-11 классов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1" u="none" strike="noStrike" kern="1200" baseline="0">
                    <a:solidFill>
                      <a:schemeClr val="tx1"/>
                    </a:solidFill>
                    <a:latin typeface="Times New Roman" pitchFamily="18" charset="0"/>
                    <a:ea typeface="+mn-ea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Таблицы!$A$62:$A$66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Таблицы!$C$62:$C$66</c:f>
              <c:numCache>
                <c:formatCode>0.0</c:formatCode>
                <c:ptCount val="5"/>
                <c:pt idx="0">
                  <c:v>7.6</c:v>
                </c:pt>
                <c:pt idx="1">
                  <c:v>7.8</c:v>
                </c:pt>
                <c:pt idx="2">
                  <c:v>9.3000000000000007</c:v>
                </c:pt>
                <c:pt idx="3">
                  <c:v>8.1</c:v>
                </c:pt>
                <c:pt idx="4">
                  <c:v>10.6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25-4FA7-8983-C12AD7DB6D5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85552512"/>
        <c:axId val="85582976"/>
        <c:axId val="0"/>
      </c:bar3DChart>
      <c:catAx>
        <c:axId val="855525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1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85582976"/>
        <c:crosses val="autoZero"/>
        <c:auto val="1"/>
        <c:lblAlgn val="ctr"/>
        <c:lblOffset val="100"/>
        <c:noMultiLvlLbl val="0"/>
      </c:catAx>
      <c:valAx>
        <c:axId val="8558297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tint val="75000"/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1" u="none" strike="noStrike" kern="1200" baseline="0">
                <a:solidFill>
                  <a:schemeClr val="tx1"/>
                </a:solidFill>
                <a:latin typeface="Times New Roman" pitchFamily="18" charset="0"/>
                <a:ea typeface="+mn-ea"/>
                <a:cs typeface="Times New Roman" pitchFamily="18" charset="0"/>
              </a:defRPr>
            </a:pPr>
            <a:endParaRPr lang="ru-RU"/>
          </a:p>
        </c:txPr>
        <c:crossAx val="85552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tint val="75000"/>
          <a:shade val="95000"/>
          <a:satMod val="105000"/>
        </a:schemeClr>
      </a:solidFill>
      <a:prstDash val="solid"/>
      <a:round/>
    </a:ln>
    <a:effectLst/>
  </c:spPr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Таблицы!$B$76</c:f>
              <c:strCache>
                <c:ptCount val="1"/>
                <c:pt idx="0">
                  <c:v>доля учащихся, обучающихся в  1 смену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Таблицы!$A$77:$A$81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Таблицы!$B$77:$B$81</c:f>
              <c:numCache>
                <c:formatCode>0.0</c:formatCode>
                <c:ptCount val="5"/>
                <c:pt idx="0">
                  <c:v>62.533692722371967</c:v>
                </c:pt>
                <c:pt idx="1">
                  <c:v>57.808564231738032</c:v>
                </c:pt>
                <c:pt idx="2">
                  <c:v>57.327080890973036</c:v>
                </c:pt>
                <c:pt idx="3">
                  <c:v>60.297482837528605</c:v>
                </c:pt>
                <c:pt idx="4">
                  <c:v>59.226519337016569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D2-445C-8CA1-5BD4DEA5883D}"/>
            </c:ext>
          </c:extLst>
        </c:ser>
        <c:ser>
          <c:idx val="1"/>
          <c:order val="1"/>
          <c:tx>
            <c:strRef>
              <c:f>Таблицы!$C$76</c:f>
              <c:strCache>
                <c:ptCount val="1"/>
                <c:pt idx="0">
                  <c:v>доля учащихся, обучающихся во  2 смену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Таблицы!$A$77:$A$81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Таблицы!$C$77:$C$81</c:f>
              <c:numCache>
                <c:formatCode>0.0</c:formatCode>
                <c:ptCount val="5"/>
                <c:pt idx="0">
                  <c:v>37.466307277628033</c:v>
                </c:pt>
                <c:pt idx="1">
                  <c:v>42.191435768261968</c:v>
                </c:pt>
                <c:pt idx="2">
                  <c:v>42.672919109026964</c:v>
                </c:pt>
                <c:pt idx="3">
                  <c:v>39.702517162471395</c:v>
                </c:pt>
                <c:pt idx="4">
                  <c:v>40.773480662983424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D2-445C-8CA1-5BD4DEA588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cone"/>
        <c:axId val="85613184"/>
        <c:axId val="85619072"/>
        <c:axId val="0"/>
      </c:bar3DChart>
      <c:catAx>
        <c:axId val="856131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619072"/>
        <c:crosses val="autoZero"/>
        <c:auto val="1"/>
        <c:lblAlgn val="ctr"/>
        <c:lblOffset val="100"/>
        <c:noMultiLvlLbl val="0"/>
      </c:catAx>
      <c:valAx>
        <c:axId val="8561907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8561318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'Таблицы, внешк. орг.'!$B$23</c:f>
              <c:strCache>
                <c:ptCount val="1"/>
                <c:pt idx="0">
                  <c:v>доля учащихся занимающихся в кружках и секциях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'Таблицы, внешк. орг.'!$A$24:$A$28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'Таблицы, внешк. орг.'!$B$24:$B$28</c:f>
              <c:numCache>
                <c:formatCode>0.0</c:formatCode>
                <c:ptCount val="5"/>
                <c:pt idx="0">
                  <c:v>45.357686453576861</c:v>
                </c:pt>
                <c:pt idx="1">
                  <c:v>40.513552068473608</c:v>
                </c:pt>
                <c:pt idx="2">
                  <c:v>37.749120750293088</c:v>
                </c:pt>
                <c:pt idx="3">
                  <c:v>53.890160183066357</c:v>
                </c:pt>
                <c:pt idx="4">
                  <c:v>56.132596685082866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1-4C16-962A-ECA942B9135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one"/>
        <c:axId val="85783296"/>
        <c:axId val="85784832"/>
        <c:axId val="0"/>
      </c:bar3DChart>
      <c:catAx>
        <c:axId val="85783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784832"/>
        <c:crosses val="autoZero"/>
        <c:auto val="1"/>
        <c:lblAlgn val="ctr"/>
        <c:lblOffset val="100"/>
        <c:noMultiLvlLbl val="0"/>
      </c:catAx>
      <c:valAx>
        <c:axId val="85784832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857832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Таблицы!$A$95</c:f>
              <c:strCache>
                <c:ptCount val="1"/>
                <c:pt idx="0">
                  <c:v>Доля учащихся перенесших ОРЗ, ОРВИ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Таблицы!$B$94:$F$94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Таблицы!$B$95:$F$95</c:f>
              <c:numCache>
                <c:formatCode>0.0</c:formatCode>
                <c:ptCount val="5"/>
                <c:pt idx="0">
                  <c:v>21.616541353383457</c:v>
                </c:pt>
                <c:pt idx="1">
                  <c:v>23.204419889502763</c:v>
                </c:pt>
                <c:pt idx="2">
                  <c:v>25.139664804469273</c:v>
                </c:pt>
                <c:pt idx="3">
                  <c:v>22.445255474452555</c:v>
                </c:pt>
                <c:pt idx="4">
                  <c:v>20.62043795620438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D8-4AE5-8A28-B09DCBD05341}"/>
            </c:ext>
          </c:extLst>
        </c:ser>
        <c:ser>
          <c:idx val="1"/>
          <c:order val="1"/>
          <c:tx>
            <c:strRef>
              <c:f>Таблицы!$A$96</c:f>
              <c:strCache>
                <c:ptCount val="1"/>
                <c:pt idx="0">
                  <c:v>Доля учащихся перенесших инфекционные заболевания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Таблицы!$B$94:$F$94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Таблицы!$B$96:$F$96</c:f>
              <c:numCache>
                <c:formatCode>0.0</c:formatCode>
                <c:ptCount val="5"/>
                <c:pt idx="0">
                  <c:v>1.8796992481203008</c:v>
                </c:pt>
                <c:pt idx="1">
                  <c:v>2.2099447513812156</c:v>
                </c:pt>
                <c:pt idx="2">
                  <c:v>2.4208566108007448</c:v>
                </c:pt>
                <c:pt idx="3">
                  <c:v>1.8248175182481752</c:v>
                </c:pt>
                <c:pt idx="4">
                  <c:v>1.6423357664233578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D8-4AE5-8A28-B09DCBD0534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85810560"/>
        <c:axId val="85828736"/>
        <c:axId val="0"/>
      </c:bar3DChart>
      <c:catAx>
        <c:axId val="858105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828736"/>
        <c:crosses val="autoZero"/>
        <c:auto val="1"/>
        <c:lblAlgn val="ctr"/>
        <c:lblOffset val="100"/>
        <c:noMultiLvlLbl val="0"/>
      </c:catAx>
      <c:valAx>
        <c:axId val="8582873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crossAx val="8581056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Таблицы!$A$86</c:f>
              <c:strCache>
                <c:ptCount val="1"/>
                <c:pt idx="0">
                  <c:v>Кол-во травм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Таблицы!$B$85:$F$85</c:f>
              <c:strCache>
                <c:ptCount val="5"/>
                <c:pt idx="0">
                  <c:v>2018-2019</c:v>
                </c:pt>
                <c:pt idx="1">
                  <c:v>2019-2020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Таблицы!$B$86:$F$86</c:f>
              <c:numCache>
                <c:formatCode>General</c:formatCode>
                <c:ptCount val="5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5-48E9-88B0-4E295C00A5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85894656"/>
        <c:axId val="85896192"/>
        <c:axId val="0"/>
      </c:bar3DChart>
      <c:catAx>
        <c:axId val="85894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896192"/>
        <c:crosses val="autoZero"/>
        <c:auto val="1"/>
        <c:lblAlgn val="ctr"/>
        <c:lblOffset val="100"/>
        <c:noMultiLvlLbl val="0"/>
      </c:catAx>
      <c:valAx>
        <c:axId val="85896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8589465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4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Таблицы!$B$107</c:f>
              <c:strCache>
                <c:ptCount val="1"/>
                <c:pt idx="0">
                  <c:v>доля учащихся освобожденных от физкультуры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Таблицы!$A$108:$A$112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Таблицы!$B$108:$B$112</c:f>
              <c:numCache>
                <c:formatCode>0.00</c:formatCode>
                <c:ptCount val="5"/>
                <c:pt idx="0">
                  <c:v>1.3477088948787064</c:v>
                </c:pt>
                <c:pt idx="1">
                  <c:v>1.2594458438287155</c:v>
                </c:pt>
                <c:pt idx="2">
                  <c:v>1.4067995310668231</c:v>
                </c:pt>
                <c:pt idx="3">
                  <c:v>1.4874141876430207</c:v>
                </c:pt>
                <c:pt idx="4">
                  <c:v>1.3259668508287292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8D-4E92-AEFB-DED6FB95FD6C}"/>
            </c:ext>
          </c:extLst>
        </c:ser>
        <c:ser>
          <c:idx val="1"/>
          <c:order val="1"/>
          <c:tx>
            <c:strRef>
              <c:f>Таблицы!$C$107</c:f>
              <c:strCache>
                <c:ptCount val="1"/>
                <c:pt idx="0">
                  <c:v>доля учащихся определенных  в спецмед группы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Таблицы!$A$108:$A$112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Таблицы!$C$108:$C$112</c:f>
              <c:numCache>
                <c:formatCode>0.00</c:formatCode>
                <c:ptCount val="5"/>
                <c:pt idx="0">
                  <c:v>0.94339622641509435</c:v>
                </c:pt>
                <c:pt idx="1">
                  <c:v>2.1410579345088161</c:v>
                </c:pt>
                <c:pt idx="2">
                  <c:v>0.82063305978898016</c:v>
                </c:pt>
                <c:pt idx="3">
                  <c:v>0.91533180778032042</c:v>
                </c:pt>
                <c:pt idx="4">
                  <c:v>0.88397790055248626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8D-4E92-AEFB-DED6FB95FD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pyramid"/>
        <c:axId val="85934464"/>
        <c:axId val="85936000"/>
        <c:axId val="0"/>
      </c:bar3DChart>
      <c:catAx>
        <c:axId val="859344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5936000"/>
        <c:crosses val="autoZero"/>
        <c:auto val="1"/>
        <c:lblAlgn val="ctr"/>
        <c:lblOffset val="100"/>
        <c:noMultiLvlLbl val="0"/>
      </c:catAx>
      <c:valAx>
        <c:axId val="85936000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crossAx val="8593446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1200" b="1" i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'Таблицы, внешк. орг.'!$B$9</c:f>
              <c:strCache>
                <c:ptCount val="1"/>
                <c:pt idx="0">
                  <c:v>доля учащихся занимающихся в организациях дополнительного образования всего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'Таблицы, внешк. орг.'!$A$10:$A$14</c:f>
              <c:strCache>
                <c:ptCount val="5"/>
                <c:pt idx="0">
                  <c:v>2018-2019 </c:v>
                </c:pt>
                <c:pt idx="1">
                  <c:v>2019-2020 </c:v>
                </c:pt>
                <c:pt idx="2">
                  <c:v>2020-2021</c:v>
                </c:pt>
                <c:pt idx="3">
                  <c:v>2021-2022</c:v>
                </c:pt>
                <c:pt idx="4">
                  <c:v>2022-2023</c:v>
                </c:pt>
              </c:strCache>
            </c:strRef>
          </c:cat>
          <c:val>
            <c:numRef>
              <c:f>'Таблицы, внешк. орг.'!$B$10:$B$14</c:f>
              <c:numCache>
                <c:formatCode>0.0</c:formatCode>
                <c:ptCount val="5"/>
                <c:pt idx="0">
                  <c:v>40.026954177897572</c:v>
                </c:pt>
                <c:pt idx="1">
                  <c:v>39.54659949622166</c:v>
                </c:pt>
                <c:pt idx="2">
                  <c:v>37.397420867526378</c:v>
                </c:pt>
                <c:pt idx="3">
                  <c:v>37.986270022883296</c:v>
                </c:pt>
                <c:pt idx="4">
                  <c:v>38.232044198895025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72-4EB4-9200-8C8B1698281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one"/>
        <c:axId val="86083840"/>
        <c:axId val="86093824"/>
        <c:axId val="0"/>
      </c:bar3DChart>
      <c:catAx>
        <c:axId val="860838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86093824"/>
        <c:crosses val="autoZero"/>
        <c:auto val="1"/>
        <c:lblAlgn val="ctr"/>
        <c:lblOffset val="100"/>
        <c:noMultiLvlLbl val="0"/>
      </c:catAx>
      <c:valAx>
        <c:axId val="86093824"/>
        <c:scaling>
          <c:orientation val="minMax"/>
        </c:scaling>
        <c:delete val="1"/>
        <c:axPos val="l"/>
        <c:numFmt formatCode="0.0" sourceLinked="1"/>
        <c:majorTickMark val="out"/>
        <c:minorTickMark val="none"/>
        <c:tickLblPos val="nextTo"/>
        <c:crossAx val="8608384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="1">
          <a:latin typeface="Times New Roman" pitchFamily="18" charset="0"/>
          <a:cs typeface="Times New Roman" pitchFamily="18" charset="0"/>
        </a:defRPr>
      </a:pPr>
      <a:endParaRPr lang="ru-RU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pageSetup paperSize="9" orientation="landscape" horizontalDpi="200" verticalDpi="2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57900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view="pageLayout" topLeftCell="A107" zoomScaleNormal="75" workbookViewId="0">
      <selection activeCell="H112" sqref="H112"/>
    </sheetView>
  </sheetViews>
  <sheetFormatPr defaultRowHeight="14.4" x14ac:dyDescent="0.3"/>
  <cols>
    <col min="1" max="1" width="12.5546875" customWidth="1"/>
    <col min="2" max="2" width="11.33203125" customWidth="1"/>
    <col min="3" max="3" width="12.5546875" customWidth="1"/>
    <col min="4" max="4" width="13.109375" customWidth="1"/>
    <col min="5" max="5" width="9.6640625" customWidth="1"/>
    <col min="6" max="6" width="9.88671875" customWidth="1"/>
    <col min="7" max="7" width="6.33203125" customWidth="1"/>
    <col min="8" max="8" width="6.109375" customWidth="1"/>
    <col min="9" max="9" width="5.88671875" customWidth="1"/>
    <col min="10" max="10" width="5.109375" customWidth="1"/>
    <col min="11" max="11" width="4.88671875" customWidth="1"/>
    <col min="12" max="12" width="4.33203125" customWidth="1"/>
  </cols>
  <sheetData>
    <row r="1" spans="1:9" ht="33.75" customHeight="1" x14ac:dyDescent="0.35">
      <c r="A1" s="64" t="s">
        <v>78</v>
      </c>
      <c r="B1" s="65"/>
      <c r="C1" s="65"/>
      <c r="D1" s="65"/>
      <c r="E1" s="65"/>
      <c r="F1" s="65"/>
      <c r="G1" s="65"/>
      <c r="H1" s="65"/>
      <c r="I1" s="65"/>
    </row>
    <row r="2" spans="1:9" ht="2.25" customHeight="1" x14ac:dyDescent="0.35">
      <c r="A2" s="46"/>
      <c r="B2" s="47"/>
      <c r="C2" s="47"/>
      <c r="D2" s="47"/>
      <c r="E2" s="47"/>
      <c r="F2" s="47"/>
      <c r="G2" s="47"/>
      <c r="H2" s="47"/>
      <c r="I2" s="47"/>
    </row>
    <row r="3" spans="1:9" ht="15.6" x14ac:dyDescent="0.3">
      <c r="A3" s="68" t="s">
        <v>20</v>
      </c>
      <c r="B3" s="68"/>
      <c r="C3" s="68"/>
      <c r="D3" s="68"/>
      <c r="E3" s="68"/>
      <c r="F3" s="68"/>
      <c r="G3" s="68"/>
      <c r="H3" s="68"/>
      <c r="I3" s="68"/>
    </row>
    <row r="4" spans="1:9" ht="178.5" customHeight="1" x14ac:dyDescent="0.3">
      <c r="A4" s="25" t="s">
        <v>0</v>
      </c>
      <c r="B4" s="27" t="s">
        <v>3</v>
      </c>
      <c r="C4" s="27" t="s">
        <v>4</v>
      </c>
      <c r="D4" s="27" t="s">
        <v>6</v>
      </c>
      <c r="E4" s="27" t="s">
        <v>7</v>
      </c>
      <c r="F4" s="27" t="s">
        <v>5</v>
      </c>
      <c r="G4" s="27" t="s">
        <v>9</v>
      </c>
      <c r="H4" s="27" t="s">
        <v>8</v>
      </c>
      <c r="I4" s="27" t="s">
        <v>16</v>
      </c>
    </row>
    <row r="5" spans="1:9" ht="12" customHeight="1" x14ac:dyDescent="0.3">
      <c r="A5" s="26" t="s">
        <v>93</v>
      </c>
      <c r="B5" s="38">
        <f t="shared" ref="B5:B8" si="0">SUM(C5:I5)</f>
        <v>33</v>
      </c>
      <c r="C5" s="38">
        <v>32</v>
      </c>
      <c r="D5" s="38">
        <v>0</v>
      </c>
      <c r="E5" s="40">
        <v>0</v>
      </c>
      <c r="F5" s="40">
        <v>0</v>
      </c>
      <c r="G5" s="40">
        <v>1</v>
      </c>
      <c r="H5" s="40">
        <v>0</v>
      </c>
      <c r="I5" s="40">
        <v>0</v>
      </c>
    </row>
    <row r="6" spans="1:9" ht="12.75" customHeight="1" x14ac:dyDescent="0.3">
      <c r="A6" s="26" t="s">
        <v>94</v>
      </c>
      <c r="B6" s="38">
        <f t="shared" si="0"/>
        <v>22</v>
      </c>
      <c r="C6" s="38">
        <v>22</v>
      </c>
      <c r="D6" s="38">
        <v>0</v>
      </c>
      <c r="E6" s="40">
        <v>0</v>
      </c>
      <c r="F6" s="40">
        <v>0</v>
      </c>
      <c r="G6" s="40">
        <v>0</v>
      </c>
      <c r="H6" s="40">
        <v>0</v>
      </c>
      <c r="I6" s="40">
        <v>0</v>
      </c>
    </row>
    <row r="7" spans="1:9" ht="12.75" customHeight="1" x14ac:dyDescent="0.3">
      <c r="A7" s="26" t="s">
        <v>97</v>
      </c>
      <c r="B7" s="38">
        <f t="shared" si="0"/>
        <v>33</v>
      </c>
      <c r="C7" s="38">
        <v>32</v>
      </c>
      <c r="D7" s="38">
        <v>0</v>
      </c>
      <c r="E7" s="40">
        <v>0</v>
      </c>
      <c r="F7" s="40">
        <v>0</v>
      </c>
      <c r="G7" s="40">
        <v>1</v>
      </c>
      <c r="H7" s="40">
        <v>0</v>
      </c>
      <c r="I7" s="40">
        <v>0</v>
      </c>
    </row>
    <row r="8" spans="1:9" ht="12" customHeight="1" x14ac:dyDescent="0.3">
      <c r="A8" s="26" t="s">
        <v>98</v>
      </c>
      <c r="B8" s="38">
        <f t="shared" si="0"/>
        <v>31</v>
      </c>
      <c r="C8" s="38">
        <v>31</v>
      </c>
      <c r="D8" s="38">
        <v>0</v>
      </c>
      <c r="E8" s="40">
        <v>0</v>
      </c>
      <c r="F8" s="40">
        <v>0</v>
      </c>
      <c r="G8" s="40">
        <v>0</v>
      </c>
      <c r="H8" s="40">
        <v>0</v>
      </c>
      <c r="I8" s="40">
        <v>0</v>
      </c>
    </row>
    <row r="9" spans="1:9" ht="12" customHeight="1" x14ac:dyDescent="0.3">
      <c r="A9" s="26" t="s">
        <v>111</v>
      </c>
      <c r="B9" s="38">
        <v>29</v>
      </c>
      <c r="C9" s="38">
        <v>29</v>
      </c>
      <c r="D9" s="38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</row>
    <row r="10" spans="1:9" ht="15.6" x14ac:dyDescent="0.3">
      <c r="A10" s="68" t="s">
        <v>21</v>
      </c>
      <c r="B10" s="68"/>
      <c r="C10" s="68"/>
      <c r="D10" s="68"/>
      <c r="E10" s="68"/>
      <c r="F10" s="68"/>
      <c r="G10" s="68"/>
      <c r="H10" s="68"/>
      <c r="I10" s="8"/>
    </row>
    <row r="11" spans="1:9" ht="142.5" customHeight="1" x14ac:dyDescent="0.3">
      <c r="A11" s="25" t="s">
        <v>0</v>
      </c>
      <c r="B11" s="27" t="s">
        <v>10</v>
      </c>
      <c r="C11" s="27" t="s">
        <v>11</v>
      </c>
      <c r="D11" s="27" t="s">
        <v>12</v>
      </c>
      <c r="E11" s="27" t="s">
        <v>13</v>
      </c>
      <c r="F11" s="27" t="s">
        <v>14</v>
      </c>
      <c r="G11" s="27" t="s">
        <v>15</v>
      </c>
      <c r="H11" s="27" t="s">
        <v>17</v>
      </c>
      <c r="I11" s="7"/>
    </row>
    <row r="12" spans="1:9" ht="15" customHeight="1" x14ac:dyDescent="0.3">
      <c r="A12" s="26" t="s">
        <v>93</v>
      </c>
      <c r="B12" s="41">
        <f>C5/B5*100</f>
        <v>96.969696969696969</v>
      </c>
      <c r="C12" s="42">
        <v>0</v>
      </c>
      <c r="D12" s="42">
        <v>0</v>
      </c>
      <c r="E12" s="41">
        <f>F5/B5*100</f>
        <v>0</v>
      </c>
      <c r="F12" s="41">
        <f>G5/B5*100</f>
        <v>3.0303030303030303</v>
      </c>
      <c r="G12" s="40">
        <v>0</v>
      </c>
      <c r="H12" s="40">
        <v>0</v>
      </c>
      <c r="I12" s="7"/>
    </row>
    <row r="13" spans="1:9" x14ac:dyDescent="0.3">
      <c r="A13" s="26" t="s">
        <v>94</v>
      </c>
      <c r="B13" s="41">
        <f>C6/B6*100</f>
        <v>100</v>
      </c>
      <c r="C13" s="42">
        <v>0</v>
      </c>
      <c r="D13" s="42">
        <v>0</v>
      </c>
      <c r="E13" s="41">
        <f>F6/B6*100</f>
        <v>0</v>
      </c>
      <c r="F13" s="41">
        <f>G6/B6*100</f>
        <v>0</v>
      </c>
      <c r="G13" s="40">
        <v>0</v>
      </c>
      <c r="H13" s="40">
        <v>0</v>
      </c>
    </row>
    <row r="14" spans="1:9" x14ac:dyDescent="0.3">
      <c r="A14" s="26" t="s">
        <v>97</v>
      </c>
      <c r="B14" s="41">
        <f>C7/B7*100</f>
        <v>96.969696969696969</v>
      </c>
      <c r="C14" s="42">
        <v>0</v>
      </c>
      <c r="D14" s="42">
        <v>0</v>
      </c>
      <c r="E14" s="41">
        <f>F7/B7*100</f>
        <v>0</v>
      </c>
      <c r="F14" s="41">
        <f>G7/B7*100</f>
        <v>3.0303030303030303</v>
      </c>
      <c r="G14" s="40">
        <v>0</v>
      </c>
      <c r="H14" s="40">
        <v>0</v>
      </c>
    </row>
    <row r="15" spans="1:9" x14ac:dyDescent="0.3">
      <c r="A15" s="26" t="s">
        <v>98</v>
      </c>
      <c r="B15" s="41">
        <f>C8/B8*100</f>
        <v>100</v>
      </c>
      <c r="C15" s="42">
        <v>0</v>
      </c>
      <c r="D15" s="42">
        <v>0</v>
      </c>
      <c r="E15" s="41">
        <f>F8/B8*100</f>
        <v>0</v>
      </c>
      <c r="F15" s="41">
        <f>G8/B8*100</f>
        <v>0</v>
      </c>
      <c r="G15" s="40">
        <v>0</v>
      </c>
      <c r="H15" s="40">
        <v>0</v>
      </c>
    </row>
    <row r="16" spans="1:9" ht="14.25" customHeight="1" x14ac:dyDescent="0.3">
      <c r="A16" s="26" t="s">
        <v>111</v>
      </c>
      <c r="B16" s="41">
        <f>C9/B9*100</f>
        <v>100</v>
      </c>
      <c r="C16" s="42">
        <v>0</v>
      </c>
      <c r="D16" s="42">
        <v>0</v>
      </c>
      <c r="E16" s="41">
        <f>F9/B9*100</f>
        <v>0</v>
      </c>
      <c r="F16" s="41">
        <f>G9/B9*100</f>
        <v>0</v>
      </c>
      <c r="G16" s="40">
        <v>0</v>
      </c>
      <c r="H16" s="40">
        <v>0</v>
      </c>
    </row>
    <row r="17" spans="1:8" ht="37.5" customHeight="1" x14ac:dyDescent="0.3">
      <c r="A17" s="71" t="s">
        <v>18</v>
      </c>
      <c r="B17" s="71"/>
      <c r="C17" s="71"/>
      <c r="D17" s="71"/>
      <c r="E17" s="71"/>
      <c r="F17" s="71"/>
      <c r="G17" s="71"/>
    </row>
    <row r="18" spans="1:8" ht="28.5" customHeight="1" x14ac:dyDescent="0.3">
      <c r="A18" s="9" t="s">
        <v>0</v>
      </c>
      <c r="B18" s="38" t="s">
        <v>93</v>
      </c>
      <c r="C18" s="38" t="s">
        <v>94</v>
      </c>
      <c r="D18" s="38" t="s">
        <v>97</v>
      </c>
      <c r="E18" s="38" t="s">
        <v>98</v>
      </c>
      <c r="F18" s="38" t="s">
        <v>111</v>
      </c>
      <c r="G18" s="58"/>
    </row>
    <row r="19" spans="1:8" ht="27" x14ac:dyDescent="0.3">
      <c r="A19" s="26" t="s">
        <v>1</v>
      </c>
      <c r="B19" s="13">
        <v>1</v>
      </c>
      <c r="C19" s="13">
        <v>0</v>
      </c>
      <c r="D19" s="13">
        <v>0</v>
      </c>
      <c r="E19" s="13">
        <v>0</v>
      </c>
      <c r="F19" s="13">
        <v>0</v>
      </c>
      <c r="G19" s="59"/>
    </row>
    <row r="21" spans="1:8" ht="31.5" customHeight="1" x14ac:dyDescent="0.3">
      <c r="A21" s="68" t="s">
        <v>19</v>
      </c>
      <c r="B21" s="68"/>
      <c r="C21" s="68"/>
      <c r="D21" s="68"/>
      <c r="E21" s="68"/>
      <c r="F21" s="68"/>
    </row>
    <row r="22" spans="1:8" ht="30" customHeight="1" x14ac:dyDescent="0.3">
      <c r="A22" s="9" t="s">
        <v>0</v>
      </c>
      <c r="B22" s="38" t="s">
        <v>93</v>
      </c>
      <c r="C22" s="38" t="s">
        <v>94</v>
      </c>
      <c r="D22" s="38" t="s">
        <v>97</v>
      </c>
      <c r="E22" s="38" t="s">
        <v>98</v>
      </c>
      <c r="F22" s="38" t="s">
        <v>111</v>
      </c>
      <c r="G22" s="58"/>
    </row>
    <row r="23" spans="1:8" ht="24.75" customHeight="1" x14ac:dyDescent="0.3">
      <c r="A23" s="2" t="s">
        <v>2</v>
      </c>
      <c r="B23" s="4">
        <f>B19*100/D69</f>
        <v>0.13477088948787061</v>
      </c>
      <c r="C23" s="4">
        <f>C19*100/D70</f>
        <v>0</v>
      </c>
      <c r="D23" s="4">
        <f>D19*100/D71</f>
        <v>0</v>
      </c>
      <c r="E23" s="4">
        <f>E19*100/D72</f>
        <v>0</v>
      </c>
      <c r="F23" s="4">
        <f>F19*100/D73</f>
        <v>0</v>
      </c>
      <c r="G23" s="60"/>
    </row>
    <row r="24" spans="1:8" ht="6" customHeight="1" x14ac:dyDescent="0.3"/>
    <row r="25" spans="1:8" ht="33.75" customHeight="1" x14ac:dyDescent="0.3">
      <c r="A25" s="66" t="s">
        <v>22</v>
      </c>
      <c r="B25" s="66"/>
      <c r="C25" s="66"/>
      <c r="D25" s="66"/>
      <c r="E25" s="66"/>
      <c r="F25" s="66"/>
      <c r="G25" s="3"/>
      <c r="H25" s="3"/>
    </row>
    <row r="26" spans="1:8" ht="20.25" customHeight="1" x14ac:dyDescent="0.3">
      <c r="A26" s="9" t="s">
        <v>0</v>
      </c>
      <c r="B26" s="5" t="s">
        <v>23</v>
      </c>
      <c r="C26" s="5" t="s">
        <v>24</v>
      </c>
      <c r="D26" s="5" t="s">
        <v>25</v>
      </c>
    </row>
    <row r="27" spans="1:8" ht="15.75" customHeight="1" x14ac:dyDescent="0.3">
      <c r="A27" s="10" t="s">
        <v>93</v>
      </c>
      <c r="B27" s="14">
        <v>24.6</v>
      </c>
      <c r="C27" s="5">
        <v>19.600000000000001</v>
      </c>
      <c r="D27" s="5">
        <v>22</v>
      </c>
    </row>
    <row r="28" spans="1:8" ht="15.6" x14ac:dyDescent="0.3">
      <c r="A28" s="10" t="s">
        <v>94</v>
      </c>
      <c r="B28" s="14">
        <v>25.1</v>
      </c>
      <c r="C28" s="5">
        <v>22.3</v>
      </c>
      <c r="D28" s="5">
        <v>24.5</v>
      </c>
    </row>
    <row r="29" spans="1:8" ht="15.6" x14ac:dyDescent="0.3">
      <c r="A29" s="10" t="s">
        <v>97</v>
      </c>
      <c r="B29" s="14">
        <v>25.5</v>
      </c>
      <c r="C29" s="5">
        <v>23.1</v>
      </c>
      <c r="D29" s="5">
        <v>22.5</v>
      </c>
    </row>
    <row r="30" spans="1:8" ht="15.6" x14ac:dyDescent="0.3">
      <c r="A30" s="10" t="s">
        <v>98</v>
      </c>
      <c r="B30" s="14">
        <v>23.6</v>
      </c>
      <c r="C30" s="5">
        <v>22.8</v>
      </c>
      <c r="D30" s="5">
        <v>24</v>
      </c>
    </row>
    <row r="31" spans="1:8" ht="15.6" x14ac:dyDescent="0.3">
      <c r="A31" s="10" t="s">
        <v>111</v>
      </c>
      <c r="B31" s="14">
        <v>24</v>
      </c>
      <c r="C31" s="5">
        <v>22.3</v>
      </c>
      <c r="D31" s="5">
        <v>24</v>
      </c>
    </row>
    <row r="32" spans="1:8" ht="47.4" customHeight="1" x14ac:dyDescent="0.3">
      <c r="A32" s="66" t="s">
        <v>26</v>
      </c>
      <c r="B32" s="66"/>
      <c r="C32" s="66"/>
      <c r="D32" s="66"/>
      <c r="E32" s="66"/>
      <c r="F32" s="66"/>
    </row>
    <row r="33" spans="1:7" ht="46.5" customHeight="1" x14ac:dyDescent="0.3">
      <c r="A33" s="29" t="s">
        <v>0</v>
      </c>
      <c r="B33" s="29" t="s">
        <v>30</v>
      </c>
      <c r="C33" s="43" t="s">
        <v>27</v>
      </c>
      <c r="D33" s="43" t="s">
        <v>28</v>
      </c>
    </row>
    <row r="34" spans="1:7" ht="15.6" x14ac:dyDescent="0.3">
      <c r="A34" s="10" t="s">
        <v>93</v>
      </c>
      <c r="B34" s="5">
        <v>53</v>
      </c>
      <c r="C34" s="11">
        <v>6</v>
      </c>
      <c r="D34" s="11">
        <v>5</v>
      </c>
    </row>
    <row r="35" spans="1:7" ht="15.6" x14ac:dyDescent="0.3">
      <c r="A35" s="10" t="s">
        <v>94</v>
      </c>
      <c r="B35" s="5">
        <v>52</v>
      </c>
      <c r="C35" s="11">
        <v>4</v>
      </c>
      <c r="D35" s="11">
        <v>4</v>
      </c>
    </row>
    <row r="36" spans="1:7" ht="15.6" x14ac:dyDescent="0.3">
      <c r="A36" s="10" t="s">
        <v>97</v>
      </c>
      <c r="B36" s="5">
        <v>52</v>
      </c>
      <c r="C36" s="11">
        <v>1</v>
      </c>
      <c r="D36" s="11">
        <v>5</v>
      </c>
    </row>
    <row r="37" spans="1:7" ht="15.6" x14ac:dyDescent="0.3">
      <c r="A37" s="10" t="s">
        <v>98</v>
      </c>
      <c r="B37" s="5">
        <v>53</v>
      </c>
      <c r="C37" s="11">
        <v>5</v>
      </c>
      <c r="D37" s="11">
        <v>1</v>
      </c>
    </row>
    <row r="38" spans="1:7" ht="15" customHeight="1" x14ac:dyDescent="0.3">
      <c r="A38" s="10" t="s">
        <v>111</v>
      </c>
      <c r="B38" s="5">
        <v>52</v>
      </c>
      <c r="C38" s="11">
        <v>2</v>
      </c>
      <c r="D38" s="11">
        <v>2</v>
      </c>
    </row>
    <row r="39" spans="1:7" ht="47.4" customHeight="1" x14ac:dyDescent="0.3">
      <c r="A39" s="66" t="s">
        <v>29</v>
      </c>
      <c r="B39" s="66"/>
      <c r="C39" s="66"/>
      <c r="D39" s="66"/>
      <c r="E39" s="66"/>
      <c r="F39" s="66"/>
    </row>
    <row r="40" spans="1:7" ht="60" customHeight="1" x14ac:dyDescent="0.3">
      <c r="A40" s="29" t="s">
        <v>0</v>
      </c>
      <c r="B40" s="34" t="s">
        <v>31</v>
      </c>
      <c r="C40" s="34" t="s">
        <v>32</v>
      </c>
      <c r="D40" s="7"/>
    </row>
    <row r="41" spans="1:7" ht="15.6" x14ac:dyDescent="0.3">
      <c r="A41" s="10" t="s">
        <v>93</v>
      </c>
      <c r="B41" s="35">
        <f>C34/B34*100</f>
        <v>11.320754716981133</v>
      </c>
      <c r="C41" s="35">
        <f>D34/B34*100</f>
        <v>9.433962264150944</v>
      </c>
    </row>
    <row r="42" spans="1:7" ht="15.6" x14ac:dyDescent="0.3">
      <c r="A42" s="10" t="s">
        <v>94</v>
      </c>
      <c r="B42" s="35">
        <f>C35/B35*100</f>
        <v>7.6923076923076925</v>
      </c>
      <c r="C42" s="35">
        <f>D35/B35*100</f>
        <v>7.6923076923076925</v>
      </c>
    </row>
    <row r="43" spans="1:7" ht="15.6" x14ac:dyDescent="0.3">
      <c r="A43" s="10" t="s">
        <v>97</v>
      </c>
      <c r="B43" s="35">
        <f>C36/B36*100</f>
        <v>1.9230769230769231</v>
      </c>
      <c r="C43" s="35">
        <f>D36/B36*100</f>
        <v>9.6153846153846168</v>
      </c>
    </row>
    <row r="44" spans="1:7" ht="15.6" x14ac:dyDescent="0.3">
      <c r="A44" s="10" t="s">
        <v>98</v>
      </c>
      <c r="B44" s="35">
        <f>C37/B37*100</f>
        <v>9.433962264150944</v>
      </c>
      <c r="C44" s="35">
        <f>D37/B37*100</f>
        <v>1.8867924528301887</v>
      </c>
    </row>
    <row r="45" spans="1:7" ht="15.75" customHeight="1" x14ac:dyDescent="0.3">
      <c r="A45" s="10" t="s">
        <v>111</v>
      </c>
      <c r="B45" s="35">
        <f>C38/B38*100</f>
        <v>3.8461538461538463</v>
      </c>
      <c r="C45" s="35">
        <f>D38/B38*100</f>
        <v>3.8461538461538463</v>
      </c>
    </row>
    <row r="46" spans="1:7" ht="31.8" customHeight="1" x14ac:dyDescent="0.3">
      <c r="A46" s="66" t="s">
        <v>35</v>
      </c>
      <c r="B46" s="66"/>
      <c r="C46" s="66"/>
      <c r="D46" s="66"/>
      <c r="E46" s="67"/>
      <c r="F46" s="67"/>
      <c r="G46" s="67"/>
    </row>
    <row r="47" spans="1:7" ht="48.75" customHeight="1" x14ac:dyDescent="0.3">
      <c r="A47" s="28" t="s">
        <v>0</v>
      </c>
      <c r="B47" s="44" t="s">
        <v>80</v>
      </c>
      <c r="C47" s="44" t="s">
        <v>84</v>
      </c>
      <c r="D47" s="44" t="s">
        <v>85</v>
      </c>
    </row>
    <row r="48" spans="1:7" ht="15.6" x14ac:dyDescent="0.3">
      <c r="A48" s="10" t="s">
        <v>93</v>
      </c>
      <c r="B48" s="15">
        <v>16</v>
      </c>
      <c r="C48" s="1">
        <v>443</v>
      </c>
      <c r="D48" s="14">
        <f>C48/B48</f>
        <v>27.6875</v>
      </c>
    </row>
    <row r="49" spans="1:6" ht="15.6" x14ac:dyDescent="0.3">
      <c r="A49" s="10" t="s">
        <v>94</v>
      </c>
      <c r="B49" s="15">
        <v>18</v>
      </c>
      <c r="C49" s="1">
        <v>452</v>
      </c>
      <c r="D49" s="14">
        <f>C49/B49</f>
        <v>25.111111111111111</v>
      </c>
    </row>
    <row r="50" spans="1:6" ht="15.6" x14ac:dyDescent="0.3">
      <c r="A50" s="10" t="s">
        <v>97</v>
      </c>
      <c r="B50" s="15">
        <v>19</v>
      </c>
      <c r="C50" s="1">
        <v>429</v>
      </c>
      <c r="D50" s="14">
        <f>C50/B50</f>
        <v>22.578947368421051</v>
      </c>
    </row>
    <row r="51" spans="1:6" ht="15.6" x14ac:dyDescent="0.3">
      <c r="A51" s="10" t="s">
        <v>98</v>
      </c>
      <c r="B51" s="15">
        <v>18</v>
      </c>
      <c r="C51" s="1">
        <v>416</v>
      </c>
      <c r="D51" s="14">
        <f>C51/B51</f>
        <v>23.111111111111111</v>
      </c>
    </row>
    <row r="52" spans="1:6" ht="17.25" customHeight="1" x14ac:dyDescent="0.3">
      <c r="A52" s="10" t="s">
        <v>111</v>
      </c>
      <c r="B52" s="15">
        <v>19</v>
      </c>
      <c r="C52" s="1">
        <v>411</v>
      </c>
      <c r="D52" s="14">
        <f>C52/B52</f>
        <v>21.631578947368421</v>
      </c>
    </row>
    <row r="53" spans="1:6" ht="79.8" customHeight="1" x14ac:dyDescent="0.3">
      <c r="A53" s="66" t="s">
        <v>36</v>
      </c>
      <c r="B53" s="66"/>
      <c r="C53" s="66"/>
      <c r="D53" s="66"/>
      <c r="E53" s="67"/>
      <c r="F53" s="67"/>
    </row>
    <row r="54" spans="1:6" ht="45.6" x14ac:dyDescent="0.3">
      <c r="A54" s="29" t="s">
        <v>0</v>
      </c>
      <c r="B54" s="29" t="s">
        <v>81</v>
      </c>
      <c r="C54" s="29" t="s">
        <v>82</v>
      </c>
      <c r="D54" s="29" t="s">
        <v>83</v>
      </c>
    </row>
    <row r="55" spans="1:6" ht="15.6" x14ac:dyDescent="0.3">
      <c r="A55" s="10" t="s">
        <v>93</v>
      </c>
      <c r="B55" s="15">
        <v>37</v>
      </c>
      <c r="C55" s="1">
        <v>299</v>
      </c>
      <c r="D55" s="14">
        <f>C55/B55</f>
        <v>8.0810810810810807</v>
      </c>
    </row>
    <row r="56" spans="1:6" ht="15.6" x14ac:dyDescent="0.3">
      <c r="A56" s="10" t="s">
        <v>94</v>
      </c>
      <c r="B56" s="15">
        <v>32</v>
      </c>
      <c r="C56" s="1">
        <v>339</v>
      </c>
      <c r="D56" s="14">
        <f>C56/B56</f>
        <v>10.59375</v>
      </c>
    </row>
    <row r="57" spans="1:6" ht="15.6" x14ac:dyDescent="0.3">
      <c r="A57" s="10" t="s">
        <v>97</v>
      </c>
      <c r="B57" s="15">
        <v>34</v>
      </c>
      <c r="C57" s="1">
        <v>369</v>
      </c>
      <c r="D57" s="14">
        <f>C57/B57</f>
        <v>10.852941176470589</v>
      </c>
    </row>
    <row r="58" spans="1:6" ht="15.6" x14ac:dyDescent="0.3">
      <c r="A58" s="10" t="s">
        <v>98</v>
      </c>
      <c r="B58" s="15">
        <v>35</v>
      </c>
      <c r="C58" s="1">
        <v>408</v>
      </c>
      <c r="D58" s="14">
        <f>C58/B58</f>
        <v>11.657142857142857</v>
      </c>
    </row>
    <row r="59" spans="1:6" ht="16.5" customHeight="1" x14ac:dyDescent="0.3">
      <c r="A59" s="10" t="s">
        <v>111</v>
      </c>
      <c r="B59" s="15">
        <v>34</v>
      </c>
      <c r="C59" s="1">
        <v>489</v>
      </c>
      <c r="D59" s="14">
        <f>C59/B59</f>
        <v>14.382352941176471</v>
      </c>
    </row>
    <row r="60" spans="1:6" ht="15" customHeight="1" x14ac:dyDescent="0.3">
      <c r="A60" s="66" t="s">
        <v>37</v>
      </c>
      <c r="B60" s="66"/>
      <c r="C60" s="66"/>
      <c r="D60" s="66"/>
      <c r="E60" s="67"/>
    </row>
    <row r="61" spans="1:6" ht="40.799999999999997" x14ac:dyDescent="0.3">
      <c r="A61" s="28" t="s">
        <v>0</v>
      </c>
      <c r="B61" s="43" t="s">
        <v>33</v>
      </c>
      <c r="C61" s="43" t="s">
        <v>34</v>
      </c>
    </row>
    <row r="62" spans="1:6" ht="15.6" x14ac:dyDescent="0.3">
      <c r="A62" s="10" t="s">
        <v>93</v>
      </c>
      <c r="B62" s="6">
        <v>22.9</v>
      </c>
      <c r="C62" s="6">
        <v>7.6</v>
      </c>
    </row>
    <row r="63" spans="1:6" ht="15.6" x14ac:dyDescent="0.3">
      <c r="A63" s="10" t="s">
        <v>94</v>
      </c>
      <c r="B63" s="6">
        <v>19.899999999999999</v>
      </c>
      <c r="C63" s="6">
        <v>7.8</v>
      </c>
    </row>
    <row r="64" spans="1:6" ht="15.6" x14ac:dyDescent="0.3">
      <c r="A64" s="10" t="s">
        <v>97</v>
      </c>
      <c r="B64" s="6">
        <v>22.3</v>
      </c>
      <c r="C64" s="6">
        <v>9.3000000000000007</v>
      </c>
    </row>
    <row r="65" spans="1:8" ht="15.6" x14ac:dyDescent="0.3">
      <c r="A65" s="10" t="s">
        <v>98</v>
      </c>
      <c r="B65" s="6">
        <v>27.7</v>
      </c>
      <c r="C65" s="6">
        <v>8.1</v>
      </c>
    </row>
    <row r="66" spans="1:8" ht="15.6" x14ac:dyDescent="0.3">
      <c r="A66" s="10" t="s">
        <v>111</v>
      </c>
      <c r="B66" s="6">
        <v>25.1</v>
      </c>
      <c r="C66" s="6">
        <v>10.6</v>
      </c>
    </row>
    <row r="67" spans="1:8" ht="25.2" customHeight="1" x14ac:dyDescent="0.3">
      <c r="A67" s="66" t="s">
        <v>38</v>
      </c>
      <c r="B67" s="66"/>
      <c r="C67" s="66"/>
      <c r="D67" s="66"/>
      <c r="E67" s="67"/>
      <c r="F67" s="67"/>
    </row>
    <row r="68" spans="1:8" ht="51" customHeight="1" x14ac:dyDescent="0.3">
      <c r="A68" s="28" t="s">
        <v>0</v>
      </c>
      <c r="B68" s="28" t="s">
        <v>39</v>
      </c>
      <c r="C68" s="28" t="s">
        <v>40</v>
      </c>
      <c r="D68" s="28" t="s">
        <v>41</v>
      </c>
    </row>
    <row r="69" spans="1:8" ht="17.25" customHeight="1" x14ac:dyDescent="0.3">
      <c r="A69" s="10" t="s">
        <v>93</v>
      </c>
      <c r="B69" s="16">
        <v>464</v>
      </c>
      <c r="C69" s="16">
        <v>278</v>
      </c>
      <c r="D69" s="5">
        <v>742</v>
      </c>
    </row>
    <row r="70" spans="1:8" ht="15.6" x14ac:dyDescent="0.3">
      <c r="A70" s="10" t="s">
        <v>94</v>
      </c>
      <c r="B70" s="16">
        <v>459</v>
      </c>
      <c r="C70" s="16">
        <v>335</v>
      </c>
      <c r="D70" s="5">
        <f>SUM(B70:C70)</f>
        <v>794</v>
      </c>
    </row>
    <row r="71" spans="1:8" ht="15.6" x14ac:dyDescent="0.3">
      <c r="A71" s="10" t="s">
        <v>97</v>
      </c>
      <c r="B71" s="16">
        <v>489</v>
      </c>
      <c r="C71" s="16">
        <v>364</v>
      </c>
      <c r="D71" s="5">
        <f t="shared" ref="D71:D72" si="1">SUM(B71:C71)</f>
        <v>853</v>
      </c>
    </row>
    <row r="72" spans="1:8" ht="15.6" x14ac:dyDescent="0.3">
      <c r="A72" s="10" t="s">
        <v>98</v>
      </c>
      <c r="B72" s="16">
        <v>527</v>
      </c>
      <c r="C72" s="16">
        <v>347</v>
      </c>
      <c r="D72" s="5">
        <f t="shared" si="1"/>
        <v>874</v>
      </c>
    </row>
    <row r="73" spans="1:8" ht="16.5" customHeight="1" x14ac:dyDescent="0.3">
      <c r="A73" s="10" t="s">
        <v>111</v>
      </c>
      <c r="B73" s="16">
        <v>536</v>
      </c>
      <c r="C73" s="16">
        <v>369</v>
      </c>
      <c r="D73" s="5">
        <f t="shared" ref="D73" si="2">SUM(B73:C73)</f>
        <v>905</v>
      </c>
    </row>
    <row r="74" spans="1:8" ht="15.75" customHeight="1" x14ac:dyDescent="0.3">
      <c r="A74" s="30"/>
      <c r="B74" s="32"/>
      <c r="C74" s="32"/>
      <c r="D74" s="18"/>
    </row>
    <row r="75" spans="1:8" ht="17.25" customHeight="1" x14ac:dyDescent="0.3">
      <c r="A75" s="66" t="s">
        <v>42</v>
      </c>
      <c r="B75" s="66"/>
      <c r="C75" s="66"/>
      <c r="D75" s="66"/>
      <c r="E75" s="67"/>
      <c r="F75" s="67"/>
      <c r="G75" s="67"/>
      <c r="H75" s="67"/>
    </row>
    <row r="76" spans="1:8" ht="66.75" customHeight="1" x14ac:dyDescent="0.3">
      <c r="A76" s="28" t="s">
        <v>0</v>
      </c>
      <c r="B76" s="29" t="s">
        <v>43</v>
      </c>
      <c r="C76" s="29" t="s">
        <v>44</v>
      </c>
      <c r="D76" s="17"/>
    </row>
    <row r="77" spans="1:8" ht="15.75" customHeight="1" x14ac:dyDescent="0.3">
      <c r="A77" s="10" t="s">
        <v>93</v>
      </c>
      <c r="B77" s="6">
        <f>B69/D69*100</f>
        <v>62.533692722371967</v>
      </c>
      <c r="C77" s="6">
        <f>C69/D69*100</f>
        <v>37.466307277628033</v>
      </c>
      <c r="D77" s="17"/>
    </row>
    <row r="78" spans="1:8" ht="15.6" x14ac:dyDescent="0.3">
      <c r="A78" s="10" t="s">
        <v>94</v>
      </c>
      <c r="B78" s="6">
        <f>B70/D70*100</f>
        <v>57.808564231738032</v>
      </c>
      <c r="C78" s="6">
        <f>C70/D70*100</f>
        <v>42.191435768261968</v>
      </c>
      <c r="D78" s="18"/>
    </row>
    <row r="79" spans="1:8" ht="15.6" x14ac:dyDescent="0.3">
      <c r="A79" s="10" t="s">
        <v>97</v>
      </c>
      <c r="B79" s="6">
        <f>B71/D71*100</f>
        <v>57.327080890973036</v>
      </c>
      <c r="C79" s="6">
        <f>C71/D71*100</f>
        <v>42.672919109026964</v>
      </c>
      <c r="D79" s="18"/>
    </row>
    <row r="80" spans="1:8" ht="15.6" x14ac:dyDescent="0.3">
      <c r="A80" s="10" t="s">
        <v>98</v>
      </c>
      <c r="B80" s="6">
        <f>B72/D72*100</f>
        <v>60.297482837528605</v>
      </c>
      <c r="C80" s="6">
        <f>C72/D72*100</f>
        <v>39.702517162471395</v>
      </c>
      <c r="D80" s="18"/>
    </row>
    <row r="81" spans="1:11" ht="15.6" x14ac:dyDescent="0.3">
      <c r="A81" s="10" t="s">
        <v>111</v>
      </c>
      <c r="B81" s="6">
        <f>B73/D73*100</f>
        <v>59.226519337016569</v>
      </c>
      <c r="C81" s="6">
        <f>C73/D73*100</f>
        <v>40.773480662983424</v>
      </c>
      <c r="D81" s="18"/>
    </row>
    <row r="83" spans="1:11" ht="34.5" customHeight="1" x14ac:dyDescent="0.3">
      <c r="A83" s="66"/>
      <c r="B83" s="66"/>
      <c r="C83" s="66"/>
      <c r="D83" s="66"/>
      <c r="E83" s="7"/>
      <c r="F83" s="7"/>
    </row>
    <row r="84" spans="1:11" ht="37.5" customHeight="1" x14ac:dyDescent="0.3">
      <c r="A84" s="69" t="s">
        <v>106</v>
      </c>
      <c r="B84" s="70"/>
      <c r="C84" s="70"/>
      <c r="D84" s="70"/>
      <c r="E84" s="70"/>
      <c r="F84" s="36"/>
      <c r="G84" s="36"/>
      <c r="H84" s="36"/>
      <c r="I84" s="37"/>
      <c r="J84" s="37"/>
      <c r="K84" s="37"/>
    </row>
    <row r="85" spans="1:11" ht="27.6" x14ac:dyDescent="0.3">
      <c r="A85" s="12" t="s">
        <v>45</v>
      </c>
      <c r="B85" s="19" t="s">
        <v>93</v>
      </c>
      <c r="C85" s="19" t="s">
        <v>94</v>
      </c>
      <c r="D85" s="19" t="s">
        <v>97</v>
      </c>
      <c r="E85" s="19" t="s">
        <v>98</v>
      </c>
      <c r="F85" s="19" t="s">
        <v>111</v>
      </c>
      <c r="G85" s="7"/>
      <c r="H85" s="7"/>
    </row>
    <row r="86" spans="1:11" ht="28.2" x14ac:dyDescent="0.3">
      <c r="A86" s="20" t="s">
        <v>70</v>
      </c>
      <c r="B86" s="45">
        <v>1</v>
      </c>
      <c r="C86" s="45">
        <v>0</v>
      </c>
      <c r="D86" s="45">
        <v>0</v>
      </c>
      <c r="E86" s="45">
        <v>0</v>
      </c>
      <c r="F86" s="45">
        <v>0</v>
      </c>
    </row>
    <row r="87" spans="1:11" ht="26.25" customHeight="1" x14ac:dyDescent="0.3"/>
    <row r="88" spans="1:11" ht="31.5" customHeight="1" x14ac:dyDescent="0.3">
      <c r="A88" s="68" t="s">
        <v>107</v>
      </c>
      <c r="B88" s="68"/>
      <c r="C88" s="68"/>
      <c r="D88" s="68"/>
      <c r="E88" s="72"/>
      <c r="F88" s="72"/>
      <c r="G88" s="72"/>
      <c r="H88" s="72"/>
    </row>
    <row r="89" spans="1:11" ht="27.6" x14ac:dyDescent="0.3">
      <c r="A89" s="12" t="s">
        <v>45</v>
      </c>
      <c r="B89" s="19" t="s">
        <v>93</v>
      </c>
      <c r="C89" s="19" t="s">
        <v>94</v>
      </c>
      <c r="D89" s="19" t="s">
        <v>97</v>
      </c>
      <c r="E89" s="19" t="s">
        <v>98</v>
      </c>
      <c r="F89" s="19" t="s">
        <v>111</v>
      </c>
    </row>
    <row r="90" spans="1:11" ht="53.4" x14ac:dyDescent="0.3">
      <c r="A90" s="31" t="s">
        <v>71</v>
      </c>
      <c r="B90" s="45">
        <v>115</v>
      </c>
      <c r="C90" s="45">
        <v>126</v>
      </c>
      <c r="D90" s="45">
        <v>135</v>
      </c>
      <c r="E90" s="45">
        <v>123</v>
      </c>
      <c r="F90" s="45">
        <v>113</v>
      </c>
    </row>
    <row r="91" spans="1:11" ht="79.8" x14ac:dyDescent="0.3">
      <c r="A91" s="31" t="s">
        <v>72</v>
      </c>
      <c r="B91" s="56">
        <v>10</v>
      </c>
      <c r="C91" s="56">
        <v>12</v>
      </c>
      <c r="D91" s="56">
        <v>13</v>
      </c>
      <c r="E91" s="56">
        <v>10</v>
      </c>
      <c r="F91" s="56">
        <v>9</v>
      </c>
    </row>
    <row r="93" spans="1:11" ht="15.6" x14ac:dyDescent="0.3">
      <c r="A93" s="68" t="s">
        <v>108</v>
      </c>
      <c r="B93" s="68"/>
      <c r="C93" s="68"/>
      <c r="D93" s="68"/>
      <c r="E93" s="72"/>
      <c r="F93" s="72"/>
      <c r="G93" s="72"/>
      <c r="H93" s="72"/>
    </row>
    <row r="94" spans="1:11" ht="27.6" x14ac:dyDescent="0.3">
      <c r="A94" s="12" t="s">
        <v>45</v>
      </c>
      <c r="B94" s="19" t="s">
        <v>93</v>
      </c>
      <c r="C94" s="19" t="s">
        <v>94</v>
      </c>
      <c r="D94" s="19" t="s">
        <v>97</v>
      </c>
      <c r="E94" s="19" t="s">
        <v>98</v>
      </c>
      <c r="F94" s="19" t="s">
        <v>111</v>
      </c>
    </row>
    <row r="95" spans="1:11" ht="53.4" x14ac:dyDescent="0.3">
      <c r="A95" s="31" t="s">
        <v>73</v>
      </c>
      <c r="B95" s="14">
        <f>B90*100/532</f>
        <v>21.616541353383457</v>
      </c>
      <c r="C95" s="14">
        <f>C90*100/543</f>
        <v>23.204419889502763</v>
      </c>
      <c r="D95" s="14">
        <f>D90*100/537</f>
        <v>25.139664804469273</v>
      </c>
      <c r="E95" s="14">
        <f>E90*100/548</f>
        <v>22.445255474452555</v>
      </c>
      <c r="F95" s="61">
        <f>F90*100/548</f>
        <v>20.62043795620438</v>
      </c>
    </row>
    <row r="96" spans="1:11" ht="64.5" customHeight="1" x14ac:dyDescent="0.3">
      <c r="A96" s="28" t="s">
        <v>74</v>
      </c>
      <c r="B96" s="14">
        <f>B91*100/532</f>
        <v>1.8796992481203008</v>
      </c>
      <c r="C96" s="14">
        <f>C91*100/543</f>
        <v>2.2099447513812156</v>
      </c>
      <c r="D96" s="14">
        <f>D91*100/537</f>
        <v>2.4208566108007448</v>
      </c>
      <c r="E96" s="14">
        <f>E91*100/548</f>
        <v>1.8248175182481752</v>
      </c>
      <c r="F96" s="61">
        <f>F91*100/548</f>
        <v>1.6423357664233578</v>
      </c>
    </row>
    <row r="98" spans="1:4" ht="45.75" customHeight="1" x14ac:dyDescent="0.3">
      <c r="A98" s="68" t="s">
        <v>109</v>
      </c>
      <c r="B98" s="68"/>
      <c r="C98" s="68"/>
      <c r="D98" s="66"/>
    </row>
    <row r="99" spans="1:4" ht="70.5" customHeight="1" x14ac:dyDescent="0.3">
      <c r="A99" s="12" t="s">
        <v>0</v>
      </c>
      <c r="B99" s="29" t="s">
        <v>41</v>
      </c>
      <c r="C99" s="29" t="s">
        <v>79</v>
      </c>
      <c r="D99" s="29" t="s">
        <v>75</v>
      </c>
    </row>
    <row r="100" spans="1:4" ht="15.6" x14ac:dyDescent="0.3">
      <c r="A100" s="11" t="s">
        <v>92</v>
      </c>
      <c r="B100" s="1">
        <v>742</v>
      </c>
      <c r="C100" s="55">
        <v>10</v>
      </c>
      <c r="D100" s="56">
        <v>7</v>
      </c>
    </row>
    <row r="101" spans="1:4" ht="15.6" x14ac:dyDescent="0.3">
      <c r="A101" s="11" t="s">
        <v>95</v>
      </c>
      <c r="B101" s="1">
        <v>794</v>
      </c>
      <c r="C101" s="55">
        <v>10</v>
      </c>
      <c r="D101" s="56">
        <v>17</v>
      </c>
    </row>
    <row r="102" spans="1:4" ht="15.6" x14ac:dyDescent="0.3">
      <c r="A102" s="11" t="s">
        <v>97</v>
      </c>
      <c r="B102" s="1">
        <v>853</v>
      </c>
      <c r="C102" s="55">
        <v>12</v>
      </c>
      <c r="D102" s="56">
        <v>7</v>
      </c>
    </row>
    <row r="103" spans="1:4" ht="15.6" x14ac:dyDescent="0.3">
      <c r="A103" s="11" t="s">
        <v>98</v>
      </c>
      <c r="B103" s="1">
        <v>874</v>
      </c>
      <c r="C103" s="55">
        <v>13</v>
      </c>
      <c r="D103" s="56">
        <v>8</v>
      </c>
    </row>
    <row r="104" spans="1:4" ht="15.6" x14ac:dyDescent="0.3">
      <c r="A104" s="11" t="s">
        <v>111</v>
      </c>
      <c r="B104" s="1">
        <v>905</v>
      </c>
      <c r="C104" s="55">
        <v>12</v>
      </c>
      <c r="D104" s="56">
        <v>8</v>
      </c>
    </row>
    <row r="105" spans="1:4" ht="5.4" customHeight="1" x14ac:dyDescent="0.3"/>
    <row r="106" spans="1:4" ht="54.75" customHeight="1" x14ac:dyDescent="0.3">
      <c r="A106" s="68" t="s">
        <v>110</v>
      </c>
      <c r="B106" s="68"/>
      <c r="C106" s="68"/>
      <c r="D106" s="66"/>
    </row>
    <row r="107" spans="1:4" ht="79.2" x14ac:dyDescent="0.3">
      <c r="A107" s="12" t="s">
        <v>0</v>
      </c>
      <c r="B107" s="28" t="s">
        <v>76</v>
      </c>
      <c r="C107" s="28" t="s">
        <v>77</v>
      </c>
    </row>
    <row r="108" spans="1:4" ht="15.6" x14ac:dyDescent="0.3">
      <c r="A108" s="11" t="s">
        <v>92</v>
      </c>
      <c r="B108" s="24">
        <f>C100/B100*100</f>
        <v>1.3477088948787064</v>
      </c>
      <c r="C108" s="23">
        <f>D100/B100*100</f>
        <v>0.94339622641509435</v>
      </c>
    </row>
    <row r="109" spans="1:4" ht="15.6" x14ac:dyDescent="0.3">
      <c r="A109" s="11" t="s">
        <v>95</v>
      </c>
      <c r="B109" s="24">
        <f>C101/B101*100</f>
        <v>1.2594458438287155</v>
      </c>
      <c r="C109" s="23">
        <f>D101/B101*100</f>
        <v>2.1410579345088161</v>
      </c>
    </row>
    <row r="110" spans="1:4" ht="15.6" x14ac:dyDescent="0.3">
      <c r="A110" s="11" t="s">
        <v>97</v>
      </c>
      <c r="B110" s="24">
        <f>C102/B102*100</f>
        <v>1.4067995310668231</v>
      </c>
      <c r="C110" s="23">
        <f>D102/B102*100</f>
        <v>0.82063305978898016</v>
      </c>
    </row>
    <row r="111" spans="1:4" ht="15.6" x14ac:dyDescent="0.3">
      <c r="A111" s="11" t="s">
        <v>98</v>
      </c>
      <c r="B111" s="24">
        <f>C103/B103*100</f>
        <v>1.4874141876430207</v>
      </c>
      <c r="C111" s="23">
        <f>D103/B103*100</f>
        <v>0.91533180778032042</v>
      </c>
    </row>
    <row r="112" spans="1:4" ht="15.6" x14ac:dyDescent="0.3">
      <c r="A112" s="11" t="s">
        <v>111</v>
      </c>
      <c r="B112" s="62">
        <f>C104/B104*100</f>
        <v>1.3259668508287292</v>
      </c>
      <c r="C112" s="63">
        <f>D104/B104*100</f>
        <v>0.88397790055248626</v>
      </c>
    </row>
  </sheetData>
  <mergeCells count="19">
    <mergeCell ref="A98:D98"/>
    <mergeCell ref="A106:D106"/>
    <mergeCell ref="A84:E84"/>
    <mergeCell ref="A83:D83"/>
    <mergeCell ref="A67:F67"/>
    <mergeCell ref="A88:H88"/>
    <mergeCell ref="A93:H93"/>
    <mergeCell ref="A1:I1"/>
    <mergeCell ref="A46:G46"/>
    <mergeCell ref="A53:F53"/>
    <mergeCell ref="A60:E60"/>
    <mergeCell ref="A75:H75"/>
    <mergeCell ref="A3:I3"/>
    <mergeCell ref="A10:H10"/>
    <mergeCell ref="A39:F39"/>
    <mergeCell ref="A32:F32"/>
    <mergeCell ref="A25:F25"/>
    <mergeCell ref="A21:F21"/>
    <mergeCell ref="A17:G1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Layout" topLeftCell="B14" workbookViewId="0">
      <selection activeCell="L21" sqref="L21"/>
    </sheetView>
  </sheetViews>
  <sheetFormatPr defaultRowHeight="14.4" x14ac:dyDescent="0.3"/>
  <cols>
    <col min="1" max="1" width="12" customWidth="1"/>
    <col min="3" max="3" width="8.44140625" customWidth="1"/>
    <col min="4" max="4" width="7.6640625" customWidth="1"/>
    <col min="5" max="5" width="7.88671875" customWidth="1"/>
    <col min="6" max="6" width="7.33203125" customWidth="1"/>
    <col min="7" max="7" width="7.88671875" customWidth="1"/>
    <col min="8" max="8" width="7.44140625" customWidth="1"/>
    <col min="9" max="9" width="6.33203125" customWidth="1"/>
    <col min="10" max="10" width="7.5546875" customWidth="1"/>
    <col min="11" max="11" width="7.6640625" customWidth="1"/>
    <col min="12" max="12" width="5.88671875" customWidth="1"/>
  </cols>
  <sheetData>
    <row r="1" spans="1:12" ht="30" customHeight="1" x14ac:dyDescent="0.3">
      <c r="A1" s="68" t="s">
        <v>101</v>
      </c>
      <c r="B1" s="68"/>
      <c r="C1" s="68"/>
      <c r="D1" s="68"/>
      <c r="E1" s="73"/>
      <c r="F1" s="73"/>
      <c r="G1" s="73"/>
      <c r="H1" s="73"/>
    </row>
    <row r="2" spans="1:12" ht="149.4" customHeight="1" x14ac:dyDescent="0.3">
      <c r="A2" s="12" t="s">
        <v>0</v>
      </c>
      <c r="B2" s="27" t="s">
        <v>41</v>
      </c>
      <c r="C2" s="27" t="s">
        <v>50</v>
      </c>
      <c r="D2" s="27" t="s">
        <v>46</v>
      </c>
      <c r="E2" s="27" t="s">
        <v>47</v>
      </c>
      <c r="F2" s="27" t="s">
        <v>48</v>
      </c>
      <c r="G2" s="27" t="s">
        <v>56</v>
      </c>
      <c r="H2" s="27" t="s">
        <v>49</v>
      </c>
    </row>
    <row r="3" spans="1:12" ht="15.6" x14ac:dyDescent="0.3">
      <c r="A3" s="11" t="s">
        <v>92</v>
      </c>
      <c r="B3" s="48">
        <v>742</v>
      </c>
      <c r="C3" s="48">
        <f>SUM(D3:H3)</f>
        <v>297</v>
      </c>
      <c r="D3" s="49">
        <v>52</v>
      </c>
      <c r="E3" s="49">
        <v>68</v>
      </c>
      <c r="F3" s="49">
        <v>25</v>
      </c>
      <c r="G3" s="49">
        <v>124</v>
      </c>
      <c r="H3" s="49">
        <v>28</v>
      </c>
    </row>
    <row r="4" spans="1:12" ht="15.6" x14ac:dyDescent="0.3">
      <c r="A4" s="11" t="s">
        <v>95</v>
      </c>
      <c r="B4" s="48">
        <v>794</v>
      </c>
      <c r="C4" s="48">
        <f>SUM(D4:H4)</f>
        <v>314</v>
      </c>
      <c r="D4" s="49">
        <v>64</v>
      </c>
      <c r="E4" s="49">
        <v>72</v>
      </c>
      <c r="F4" s="49">
        <v>25</v>
      </c>
      <c r="G4" s="49">
        <v>129</v>
      </c>
      <c r="H4" s="49">
        <v>24</v>
      </c>
    </row>
    <row r="5" spans="1:12" ht="15.6" x14ac:dyDescent="0.3">
      <c r="A5" s="11" t="s">
        <v>97</v>
      </c>
      <c r="B5" s="48">
        <v>853</v>
      </c>
      <c r="C5" s="48">
        <f>SUM(D5:H5)</f>
        <v>319</v>
      </c>
      <c r="D5" s="49">
        <v>62</v>
      </c>
      <c r="E5" s="49">
        <v>72</v>
      </c>
      <c r="F5" s="49">
        <v>25</v>
      </c>
      <c r="G5" s="49">
        <v>125</v>
      </c>
      <c r="H5" s="49">
        <v>35</v>
      </c>
    </row>
    <row r="6" spans="1:12" ht="15.6" x14ac:dyDescent="0.3">
      <c r="A6" s="11" t="s">
        <v>98</v>
      </c>
      <c r="B6" s="48">
        <v>874</v>
      </c>
      <c r="C6" s="48">
        <f>SUM(D6:H6)</f>
        <v>332</v>
      </c>
      <c r="D6" s="49">
        <v>53</v>
      </c>
      <c r="E6" s="49">
        <v>85</v>
      </c>
      <c r="F6" s="49">
        <v>25</v>
      </c>
      <c r="G6" s="49">
        <v>132</v>
      </c>
      <c r="H6" s="49">
        <v>37</v>
      </c>
    </row>
    <row r="7" spans="1:12" ht="15.6" x14ac:dyDescent="0.3">
      <c r="A7" s="11" t="s">
        <v>111</v>
      </c>
      <c r="B7" s="48">
        <v>905</v>
      </c>
      <c r="C7" s="48">
        <f>SUM(D7:H7)</f>
        <v>346</v>
      </c>
      <c r="D7" s="49">
        <v>58</v>
      </c>
      <c r="E7" s="49">
        <v>105</v>
      </c>
      <c r="F7" s="49">
        <v>32</v>
      </c>
      <c r="G7" s="49">
        <v>126</v>
      </c>
      <c r="H7" s="49">
        <v>25</v>
      </c>
    </row>
    <row r="8" spans="1:12" ht="28.5" customHeight="1" x14ac:dyDescent="0.3">
      <c r="A8" s="68" t="s">
        <v>102</v>
      </c>
      <c r="B8" s="73"/>
      <c r="C8" s="73"/>
      <c r="D8" s="73"/>
      <c r="E8" s="73"/>
      <c r="F8" s="73"/>
      <c r="G8" s="73"/>
      <c r="H8" s="22"/>
    </row>
    <row r="9" spans="1:12" ht="136.80000000000001" customHeight="1" x14ac:dyDescent="0.3">
      <c r="A9" s="28" t="s">
        <v>0</v>
      </c>
      <c r="B9" s="27" t="s">
        <v>105</v>
      </c>
      <c r="C9" s="27" t="s">
        <v>51</v>
      </c>
      <c r="D9" s="27" t="s">
        <v>52</v>
      </c>
      <c r="E9" s="27" t="s">
        <v>53</v>
      </c>
      <c r="F9" s="27" t="s">
        <v>54</v>
      </c>
      <c r="G9" s="27" t="s">
        <v>55</v>
      </c>
      <c r="H9" s="7"/>
    </row>
    <row r="10" spans="1:12" ht="21" customHeight="1" x14ac:dyDescent="0.3">
      <c r="A10" s="11" t="s">
        <v>92</v>
      </c>
      <c r="B10" s="6">
        <f>C3/B3*100</f>
        <v>40.026954177897572</v>
      </c>
      <c r="C10" s="21">
        <f>D3/B3*100</f>
        <v>7.0080862533692727</v>
      </c>
      <c r="D10" s="21">
        <f>E3/B3*100</f>
        <v>9.1644204851752029</v>
      </c>
      <c r="E10" s="21">
        <f>F3/B3*100</f>
        <v>3.3692722371967654</v>
      </c>
      <c r="F10" s="21">
        <f>G3/B3*100</f>
        <v>16.711590296495956</v>
      </c>
      <c r="G10" s="21">
        <f>H3/B3*100</f>
        <v>3.7735849056603774</v>
      </c>
    </row>
    <row r="11" spans="1:12" ht="21" customHeight="1" x14ac:dyDescent="0.3">
      <c r="A11" s="11" t="s">
        <v>95</v>
      </c>
      <c r="B11" s="6">
        <f>C4/B4*100</f>
        <v>39.54659949622166</v>
      </c>
      <c r="C11" s="21">
        <f>D4/B4*100</f>
        <v>8.0604534005037785</v>
      </c>
      <c r="D11" s="21">
        <f>E4/B4*100</f>
        <v>9.0680100755667503</v>
      </c>
      <c r="E11" s="21">
        <f>F4/B4*100</f>
        <v>3.1486146095717884</v>
      </c>
      <c r="F11" s="21">
        <f>G4/B4*100</f>
        <v>16.246851385390428</v>
      </c>
      <c r="G11" s="21">
        <f>H4/B4*100</f>
        <v>3.0226700251889169</v>
      </c>
    </row>
    <row r="12" spans="1:12" ht="18.75" customHeight="1" x14ac:dyDescent="0.3">
      <c r="A12" s="11" t="s">
        <v>97</v>
      </c>
      <c r="B12" s="6">
        <f>C5/B5*100</f>
        <v>37.397420867526378</v>
      </c>
      <c r="C12" s="21">
        <f>D5/B5*100</f>
        <v>7.2684642438452514</v>
      </c>
      <c r="D12" s="21">
        <f>E5/B5*100</f>
        <v>8.4407971864009372</v>
      </c>
      <c r="E12" s="21">
        <f>F5/B5*100</f>
        <v>2.9308323563892147</v>
      </c>
      <c r="F12" s="21">
        <f>G5/B5*100</f>
        <v>14.654161781946073</v>
      </c>
      <c r="G12" s="21">
        <f>H5/B5*100</f>
        <v>4.1031652989449006</v>
      </c>
    </row>
    <row r="13" spans="1:12" ht="18.75" customHeight="1" x14ac:dyDescent="0.3">
      <c r="A13" s="11" t="s">
        <v>98</v>
      </c>
      <c r="B13" s="50">
        <f>C6/B6*100</f>
        <v>37.986270022883296</v>
      </c>
      <c r="C13" s="51">
        <f>D6/B6*100</f>
        <v>6.0640732265446227</v>
      </c>
      <c r="D13" s="51">
        <f>E6/B6*100</f>
        <v>9.7254004576659039</v>
      </c>
      <c r="E13" s="51">
        <f>F6/B6*100</f>
        <v>2.8604118993135015</v>
      </c>
      <c r="F13" s="51">
        <f>G6/B6*100</f>
        <v>15.102974828375288</v>
      </c>
      <c r="G13" s="51">
        <f>H6/B6*100</f>
        <v>4.2334096109839816</v>
      </c>
    </row>
    <row r="14" spans="1:12" ht="15.75" customHeight="1" x14ac:dyDescent="0.3">
      <c r="A14" s="11" t="s">
        <v>111</v>
      </c>
      <c r="B14" s="50">
        <f>C7/B7*100</f>
        <v>38.232044198895025</v>
      </c>
      <c r="C14" s="51">
        <f>D7/B7*100</f>
        <v>6.4088397790055245</v>
      </c>
      <c r="D14" s="51">
        <f>E7/B7*100</f>
        <v>11.602209944751381</v>
      </c>
      <c r="E14" s="51">
        <f>F7/B7*100</f>
        <v>3.535911602209945</v>
      </c>
      <c r="F14" s="51">
        <f>G7/B7*100</f>
        <v>13.922651933701658</v>
      </c>
      <c r="G14" s="51">
        <f>H7/B7*100</f>
        <v>2.7624309392265194</v>
      </c>
    </row>
    <row r="15" spans="1:12" ht="15.6" x14ac:dyDescent="0.3">
      <c r="A15" s="68" t="s">
        <v>103</v>
      </c>
      <c r="B15" s="68"/>
      <c r="C15" s="68"/>
      <c r="D15" s="68"/>
      <c r="E15" s="73"/>
      <c r="F15" s="73"/>
      <c r="G15" s="73"/>
      <c r="H15" s="73"/>
      <c r="I15" s="73"/>
      <c r="J15" s="73"/>
      <c r="K15" s="73"/>
    </row>
    <row r="16" spans="1:12" ht="110.4" customHeight="1" x14ac:dyDescent="0.3">
      <c r="A16" s="29" t="s">
        <v>0</v>
      </c>
      <c r="B16" s="33" t="s">
        <v>41</v>
      </c>
      <c r="C16" s="33" t="s">
        <v>57</v>
      </c>
      <c r="D16" s="33" t="s">
        <v>58</v>
      </c>
      <c r="E16" s="33" t="s">
        <v>60</v>
      </c>
      <c r="F16" s="33" t="s">
        <v>99</v>
      </c>
      <c r="G16" s="33" t="s">
        <v>69</v>
      </c>
      <c r="H16" s="33" t="s">
        <v>112</v>
      </c>
      <c r="I16" s="33" t="s">
        <v>59</v>
      </c>
      <c r="J16" s="33" t="s">
        <v>49</v>
      </c>
      <c r="K16" s="33" t="s">
        <v>61</v>
      </c>
      <c r="L16" s="33" t="s">
        <v>100</v>
      </c>
    </row>
    <row r="17" spans="1:12" ht="15.6" x14ac:dyDescent="0.3">
      <c r="A17" s="11" t="s">
        <v>92</v>
      </c>
      <c r="B17" s="48">
        <v>657</v>
      </c>
      <c r="C17" s="48">
        <f>SUM(D17:L17)</f>
        <v>298</v>
      </c>
      <c r="D17" s="49">
        <v>0</v>
      </c>
      <c r="E17" s="49">
        <v>24</v>
      </c>
      <c r="F17" s="49">
        <v>10</v>
      </c>
      <c r="G17" s="49">
        <v>20</v>
      </c>
      <c r="H17" s="49">
        <v>32</v>
      </c>
      <c r="I17" s="49">
        <v>85</v>
      </c>
      <c r="J17" s="49">
        <v>43</v>
      </c>
      <c r="K17" s="49">
        <v>84</v>
      </c>
      <c r="L17" s="49">
        <v>0</v>
      </c>
    </row>
    <row r="18" spans="1:12" ht="15.6" x14ac:dyDescent="0.3">
      <c r="A18" s="11" t="s">
        <v>95</v>
      </c>
      <c r="B18" s="48">
        <v>701</v>
      </c>
      <c r="C18" s="48">
        <f t="shared" ref="C18:C20" si="0">SUM(D18:L18)</f>
        <v>284</v>
      </c>
      <c r="D18" s="49">
        <v>0</v>
      </c>
      <c r="E18" s="49">
        <v>30</v>
      </c>
      <c r="F18" s="49">
        <v>10</v>
      </c>
      <c r="G18" s="49">
        <v>14</v>
      </c>
      <c r="H18" s="49">
        <v>7</v>
      </c>
      <c r="I18" s="49">
        <v>64</v>
      </c>
      <c r="J18" s="49">
        <v>62</v>
      </c>
      <c r="K18" s="49">
        <v>82</v>
      </c>
      <c r="L18" s="49">
        <v>15</v>
      </c>
    </row>
    <row r="19" spans="1:12" ht="15.6" x14ac:dyDescent="0.3">
      <c r="A19" s="11" t="s">
        <v>97</v>
      </c>
      <c r="B19" s="48">
        <v>853</v>
      </c>
      <c r="C19" s="48">
        <f t="shared" si="0"/>
        <v>322</v>
      </c>
      <c r="D19" s="49">
        <v>0</v>
      </c>
      <c r="E19" s="49">
        <v>32</v>
      </c>
      <c r="F19" s="49">
        <v>10</v>
      </c>
      <c r="G19" s="49">
        <v>14</v>
      </c>
      <c r="H19" s="49">
        <v>0</v>
      </c>
      <c r="I19" s="49">
        <v>64</v>
      </c>
      <c r="J19" s="49">
        <v>82</v>
      </c>
      <c r="K19" s="49">
        <v>120</v>
      </c>
      <c r="L19" s="49">
        <v>0</v>
      </c>
    </row>
    <row r="20" spans="1:12" ht="15.6" x14ac:dyDescent="0.3">
      <c r="A20" s="11" t="s">
        <v>98</v>
      </c>
      <c r="B20" s="48">
        <v>874</v>
      </c>
      <c r="C20" s="48">
        <f t="shared" si="0"/>
        <v>471</v>
      </c>
      <c r="D20" s="49">
        <v>0</v>
      </c>
      <c r="E20" s="49">
        <v>40</v>
      </c>
      <c r="F20" s="49">
        <v>30</v>
      </c>
      <c r="G20" s="49">
        <v>15</v>
      </c>
      <c r="H20" s="49">
        <v>69</v>
      </c>
      <c r="I20" s="49">
        <v>185</v>
      </c>
      <c r="J20" s="49">
        <v>40</v>
      </c>
      <c r="K20" s="49">
        <v>40</v>
      </c>
      <c r="L20" s="49">
        <v>52</v>
      </c>
    </row>
    <row r="21" spans="1:12" ht="15" customHeight="1" x14ac:dyDescent="0.3">
      <c r="A21" s="11" t="s">
        <v>111</v>
      </c>
      <c r="B21" s="48">
        <v>905</v>
      </c>
      <c r="C21" s="48">
        <f t="shared" ref="C21" si="1">SUM(D21:L21)</f>
        <v>508</v>
      </c>
      <c r="D21" s="49">
        <v>0</v>
      </c>
      <c r="E21" s="49">
        <v>43</v>
      </c>
      <c r="F21" s="49">
        <v>40</v>
      </c>
      <c r="G21" s="49">
        <v>15</v>
      </c>
      <c r="H21" s="49">
        <v>54</v>
      </c>
      <c r="I21" s="49">
        <v>169</v>
      </c>
      <c r="J21" s="49">
        <v>90</v>
      </c>
      <c r="K21" s="49">
        <v>60</v>
      </c>
      <c r="L21" s="49">
        <v>37</v>
      </c>
    </row>
    <row r="22" spans="1:12" ht="34.5" customHeight="1" x14ac:dyDescent="0.3">
      <c r="A22" s="68" t="s">
        <v>104</v>
      </c>
      <c r="B22" s="68"/>
      <c r="C22" s="68"/>
      <c r="D22" s="68"/>
      <c r="E22" s="73"/>
      <c r="F22" s="73"/>
      <c r="G22" s="73"/>
      <c r="H22" s="73"/>
    </row>
    <row r="23" spans="1:12" ht="130.19999999999999" x14ac:dyDescent="0.3">
      <c r="A23" s="29" t="s">
        <v>0</v>
      </c>
      <c r="B23" s="33" t="s">
        <v>62</v>
      </c>
      <c r="C23" s="33" t="s">
        <v>63</v>
      </c>
      <c r="D23" s="33" t="s">
        <v>64</v>
      </c>
      <c r="E23" s="33" t="s">
        <v>65</v>
      </c>
      <c r="F23" s="33" t="s">
        <v>68</v>
      </c>
      <c r="G23" s="33" t="s">
        <v>96</v>
      </c>
      <c r="H23" s="33" t="s">
        <v>54</v>
      </c>
      <c r="I23" s="33" t="s">
        <v>55</v>
      </c>
      <c r="J23" s="33" t="s">
        <v>66</v>
      </c>
      <c r="K23" s="33" t="s">
        <v>67</v>
      </c>
    </row>
    <row r="24" spans="1:12" ht="15.6" x14ac:dyDescent="0.3">
      <c r="A24" s="11" t="s">
        <v>92</v>
      </c>
      <c r="B24" s="6">
        <f>C17/B17*100</f>
        <v>45.357686453576861</v>
      </c>
      <c r="C24" s="6">
        <f>D17/B17*100</f>
        <v>0</v>
      </c>
      <c r="D24" s="21">
        <f>E17/B17*100</f>
        <v>3.6529680365296802</v>
      </c>
      <c r="E24" s="21">
        <f>F17/B17*100</f>
        <v>1.5220700152207001</v>
      </c>
      <c r="F24" s="21">
        <f>G17/B17*100</f>
        <v>3.0441400304414001</v>
      </c>
      <c r="G24" s="21">
        <f>H17/B17*100</f>
        <v>4.8706240487062402</v>
      </c>
      <c r="H24" s="21">
        <f>I17/B17*100</f>
        <v>12.93759512937595</v>
      </c>
      <c r="I24" s="21">
        <f>J17/B17*100</f>
        <v>6.5449010654490101</v>
      </c>
      <c r="J24" s="21">
        <f>K17/B17*100</f>
        <v>12.785388127853881</v>
      </c>
      <c r="K24" s="21">
        <f>'Таблицы, внешк. орг.'!L17/B17*100</f>
        <v>0</v>
      </c>
    </row>
    <row r="25" spans="1:12" ht="15.6" x14ac:dyDescent="0.3">
      <c r="A25" s="11" t="s">
        <v>95</v>
      </c>
      <c r="B25" s="6">
        <f>C18/B18*100</f>
        <v>40.513552068473608</v>
      </c>
      <c r="C25" s="6">
        <f>D18/B18*100</f>
        <v>0</v>
      </c>
      <c r="D25" s="21">
        <f>E18/B18*100</f>
        <v>4.2796005706134093</v>
      </c>
      <c r="E25" s="21">
        <f>F18/B18*100</f>
        <v>1.4265335235378032</v>
      </c>
      <c r="F25" s="21">
        <f>G18/B18*100</f>
        <v>1.9971469329529243</v>
      </c>
      <c r="G25" s="21">
        <f>H18/B18*100</f>
        <v>0.99857346647646217</v>
      </c>
      <c r="H25" s="21">
        <f>I18/B18*100</f>
        <v>9.1298145506419406</v>
      </c>
      <c r="I25" s="21">
        <f>J18/B18*100</f>
        <v>8.8445078459343804</v>
      </c>
      <c r="J25" s="21">
        <f>K18/B18*100</f>
        <v>11.697574893009985</v>
      </c>
      <c r="K25" s="21">
        <f>'Таблицы, внешк. орг.'!L18/B18*100</f>
        <v>2.1398002853067046</v>
      </c>
    </row>
    <row r="26" spans="1:12" ht="15.6" x14ac:dyDescent="0.3">
      <c r="A26" s="11" t="s">
        <v>97</v>
      </c>
      <c r="B26" s="6">
        <f>C19/B19*100</f>
        <v>37.749120750293088</v>
      </c>
      <c r="C26" s="6">
        <f>D19/B19*100</f>
        <v>0</v>
      </c>
      <c r="D26" s="21">
        <f>E19/B19*100</f>
        <v>3.7514654161781942</v>
      </c>
      <c r="E26" s="21">
        <f>F19/B19*100</f>
        <v>1.1723329425556859</v>
      </c>
      <c r="F26" s="21">
        <f>G19/B19*100</f>
        <v>1.6412661195779603</v>
      </c>
      <c r="G26" s="21">
        <f>H19/B19*100</f>
        <v>0</v>
      </c>
      <c r="H26" s="21">
        <f>I19/B19*100</f>
        <v>7.5029308323563884</v>
      </c>
      <c r="I26" s="21">
        <f>J19/B19*100</f>
        <v>9.6131301289566231</v>
      </c>
      <c r="J26" s="21">
        <f>K19/B19*100</f>
        <v>14.067995310668231</v>
      </c>
      <c r="K26" s="21">
        <f>'Таблицы, внешк. орг.'!L19/B19*100</f>
        <v>0</v>
      </c>
    </row>
    <row r="27" spans="1:12" ht="15.6" x14ac:dyDescent="0.3">
      <c r="A27" s="11" t="s">
        <v>98</v>
      </c>
      <c r="B27" s="50">
        <f>C20/B20*100</f>
        <v>53.890160183066357</v>
      </c>
      <c r="C27" s="50">
        <f>D20/B20*100</f>
        <v>0</v>
      </c>
      <c r="D27" s="51">
        <f>E20/B20*100</f>
        <v>4.5766590389016013</v>
      </c>
      <c r="E27" s="51">
        <f>F20/B20*100</f>
        <v>3.4324942791762014</v>
      </c>
      <c r="F27" s="51">
        <f>G20/B20*100</f>
        <v>1.7162471395881007</v>
      </c>
      <c r="G27" s="51">
        <f>H20/B20*100</f>
        <v>7.8947368421052628</v>
      </c>
      <c r="H27" s="51">
        <f>I20/B20*100</f>
        <v>21.16704805491991</v>
      </c>
      <c r="I27" s="51">
        <f>J20/B20*100</f>
        <v>4.5766590389016013</v>
      </c>
      <c r="J27" s="51">
        <f>K20/B20*100</f>
        <v>4.5766590389016013</v>
      </c>
      <c r="K27" s="51">
        <f>'Таблицы, внешк. орг.'!L20/B20*100</f>
        <v>5.9496567505720828</v>
      </c>
    </row>
    <row r="28" spans="1:12" ht="15.6" x14ac:dyDescent="0.3">
      <c r="A28" s="11" t="s">
        <v>111</v>
      </c>
      <c r="B28" s="50">
        <f>C21/B21*100</f>
        <v>56.132596685082866</v>
      </c>
      <c r="C28" s="50">
        <f>D21/B21*100</f>
        <v>0</v>
      </c>
      <c r="D28" s="51">
        <f>E21/B21*100</f>
        <v>4.7513812154696131</v>
      </c>
      <c r="E28" s="51">
        <f>F21/B21*100</f>
        <v>4.4198895027624303</v>
      </c>
      <c r="F28" s="51">
        <f>G21/B21*100</f>
        <v>1.6574585635359116</v>
      </c>
      <c r="G28" s="51">
        <f>H21/B21*100</f>
        <v>5.9668508287292816</v>
      </c>
      <c r="H28" s="51">
        <f>I21/B21*100</f>
        <v>18.674033149171272</v>
      </c>
      <c r="I28" s="51">
        <f>J21/B21*100</f>
        <v>9.94475138121547</v>
      </c>
      <c r="J28" s="51">
        <f>K21/B21*100</f>
        <v>6.6298342541436464</v>
      </c>
      <c r="K28" s="51">
        <f>'Таблицы, внешк. орг.'!L21/B21*100</f>
        <v>4.0883977900552493</v>
      </c>
    </row>
  </sheetData>
  <mergeCells count="4">
    <mergeCell ref="A22:H22"/>
    <mergeCell ref="A1:H1"/>
    <mergeCell ref="A8:G8"/>
    <mergeCell ref="A15:K15"/>
  </mergeCells>
  <pageMargins left="0.25" right="0.25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Layout" topLeftCell="A2" workbookViewId="0">
      <selection activeCell="F8" sqref="F8"/>
    </sheetView>
  </sheetViews>
  <sheetFormatPr defaultRowHeight="14.4" x14ac:dyDescent="0.3"/>
  <cols>
    <col min="1" max="1" width="12" customWidth="1"/>
    <col min="2" max="3" width="10.88671875" customWidth="1"/>
    <col min="4" max="4" width="11.109375" customWidth="1"/>
  </cols>
  <sheetData>
    <row r="1" spans="1:9" x14ac:dyDescent="0.3">
      <c r="A1" s="53" t="s">
        <v>86</v>
      </c>
      <c r="B1" s="52"/>
      <c r="C1" s="52"/>
      <c r="D1" s="52"/>
      <c r="E1" s="52"/>
      <c r="F1" s="52"/>
      <c r="G1" s="52"/>
      <c r="H1" s="52"/>
      <c r="I1" s="52"/>
    </row>
    <row r="2" spans="1:9" x14ac:dyDescent="0.3">
      <c r="A2" s="53" t="s">
        <v>90</v>
      </c>
      <c r="B2" s="52"/>
      <c r="C2" s="52"/>
      <c r="D2" s="52"/>
      <c r="E2" s="52"/>
      <c r="F2" s="52"/>
      <c r="G2" s="52"/>
      <c r="H2" s="52"/>
      <c r="I2" s="52"/>
    </row>
    <row r="3" spans="1:9" ht="26.4" x14ac:dyDescent="0.3">
      <c r="A3" s="9" t="s">
        <v>0</v>
      </c>
      <c r="B3" s="38" t="s">
        <v>93</v>
      </c>
      <c r="C3" s="38" t="s">
        <v>94</v>
      </c>
      <c r="D3" s="38" t="s">
        <v>97</v>
      </c>
      <c r="E3" s="38" t="s">
        <v>98</v>
      </c>
      <c r="F3" s="38" t="s">
        <v>111</v>
      </c>
      <c r="G3" s="39"/>
      <c r="H3" s="52"/>
      <c r="I3" s="52"/>
    </row>
    <row r="4" spans="1:9" ht="27.6" x14ac:dyDescent="0.3">
      <c r="A4" s="9" t="s">
        <v>1</v>
      </c>
      <c r="B4" s="13">
        <v>742</v>
      </c>
      <c r="C4" s="13">
        <v>794</v>
      </c>
      <c r="D4" s="13">
        <v>853</v>
      </c>
      <c r="E4" s="13">
        <v>874</v>
      </c>
      <c r="F4" s="13">
        <v>905</v>
      </c>
      <c r="G4" s="59"/>
      <c r="H4" s="52"/>
      <c r="I4" s="52"/>
    </row>
    <row r="5" spans="1:9" x14ac:dyDescent="0.3">
      <c r="A5" s="52"/>
      <c r="B5" s="52"/>
      <c r="C5" s="52"/>
      <c r="D5" s="52"/>
      <c r="E5" s="52"/>
      <c r="F5" s="52"/>
      <c r="G5" s="52"/>
      <c r="H5" s="52"/>
      <c r="I5" s="52"/>
    </row>
    <row r="6" spans="1:9" x14ac:dyDescent="0.3">
      <c r="A6" s="53" t="s">
        <v>91</v>
      </c>
      <c r="B6" s="52"/>
      <c r="C6" s="52"/>
      <c r="D6" s="52"/>
      <c r="E6" s="52"/>
      <c r="F6" s="52"/>
      <c r="G6" s="52"/>
      <c r="H6" s="52"/>
      <c r="I6" s="52"/>
    </row>
    <row r="7" spans="1:9" ht="64.5" customHeight="1" x14ac:dyDescent="0.3">
      <c r="A7" s="2"/>
      <c r="B7" s="54" t="s">
        <v>87</v>
      </c>
      <c r="C7" s="54" t="s">
        <v>88</v>
      </c>
      <c r="D7" s="54" t="s">
        <v>89</v>
      </c>
      <c r="E7" s="52"/>
      <c r="F7" s="52"/>
      <c r="G7" s="52"/>
      <c r="H7" s="52"/>
      <c r="I7" s="52"/>
    </row>
    <row r="8" spans="1:9" ht="15.6" x14ac:dyDescent="0.3">
      <c r="A8" s="10" t="s">
        <v>93</v>
      </c>
      <c r="B8" s="57">
        <v>443</v>
      </c>
      <c r="C8" s="57">
        <v>255</v>
      </c>
      <c r="D8" s="57">
        <v>44</v>
      </c>
      <c r="E8" s="52"/>
      <c r="F8" s="52"/>
      <c r="G8" s="52"/>
      <c r="H8" s="52"/>
      <c r="I8" s="52"/>
    </row>
    <row r="9" spans="1:9" ht="15.6" x14ac:dyDescent="0.3">
      <c r="A9" s="10" t="s">
        <v>94</v>
      </c>
      <c r="B9" s="57">
        <v>457</v>
      </c>
      <c r="C9" s="57">
        <v>289</v>
      </c>
      <c r="D9" s="57">
        <v>48</v>
      </c>
      <c r="E9" s="52"/>
      <c r="F9" s="52"/>
      <c r="G9" s="52"/>
      <c r="H9" s="52"/>
      <c r="I9" s="52"/>
    </row>
    <row r="10" spans="1:9" ht="15.6" x14ac:dyDescent="0.3">
      <c r="A10" s="10" t="s">
        <v>97</v>
      </c>
      <c r="B10" s="57">
        <v>434</v>
      </c>
      <c r="C10" s="57">
        <v>369</v>
      </c>
      <c r="D10" s="57">
        <v>50</v>
      </c>
      <c r="E10" s="52"/>
      <c r="F10" s="52"/>
      <c r="G10" s="52"/>
      <c r="H10" s="52"/>
      <c r="I10" s="52"/>
    </row>
    <row r="11" spans="1:9" ht="15.6" x14ac:dyDescent="0.3">
      <c r="A11" s="10" t="s">
        <v>98</v>
      </c>
      <c r="B11" s="57">
        <v>416</v>
      </c>
      <c r="C11" s="57">
        <v>410</v>
      </c>
      <c r="D11" s="57">
        <v>48</v>
      </c>
    </row>
    <row r="12" spans="1:9" ht="15.6" x14ac:dyDescent="0.3">
      <c r="A12" s="10" t="s">
        <v>111</v>
      </c>
      <c r="B12" s="57">
        <v>411</v>
      </c>
      <c r="C12" s="57">
        <v>446</v>
      </c>
      <c r="D12" s="57">
        <v>48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12</vt:i4>
      </vt:variant>
    </vt:vector>
  </HeadingPairs>
  <TitlesOfParts>
    <vt:vector size="15" baseType="lpstr">
      <vt:lpstr>Таблицы</vt:lpstr>
      <vt:lpstr>Таблицы, внешк. орг.</vt:lpstr>
      <vt:lpstr>Таблицы 1</vt:lpstr>
      <vt:lpstr>общее кол-во уч-ся</vt:lpstr>
      <vt:lpstr>кол-во уч-ся по ступеням обучен</vt:lpstr>
      <vt:lpstr>доля обуч. на дому</vt:lpstr>
      <vt:lpstr>доля выбывших уч-ся</vt:lpstr>
      <vt:lpstr>доля прибыв. и выбыв. учителей</vt:lpstr>
      <vt:lpstr>соотнош. учеников и учителей</vt:lpstr>
      <vt:lpstr>сменность занятий</vt:lpstr>
      <vt:lpstr>занятость в кружках</vt:lpstr>
      <vt:lpstr>перенесенные заболевания</vt:lpstr>
      <vt:lpstr>кол-во травм</vt:lpstr>
      <vt:lpstr>освобожд. от физкульт.</vt:lpstr>
      <vt:lpstr>занятость во внешк. организ.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2023-06-17T12:52:45Z</dcterms:modified>
</cp:coreProperties>
</file>